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kensh\Documents\事業業務\SONAE\Media\マイ貯蔵プランナー\"/>
    </mc:Choice>
  </mc:AlternateContent>
  <xr:revisionPtr revIDLastSave="0" documentId="13_ncr:1_{49217BDC-EE10-4492-ACEF-2DB76137A9AD}" xr6:coauthVersionLast="47" xr6:coauthVersionMax="47" xr10:uidLastSave="{00000000-0000-0000-0000-000000000000}"/>
  <bookViews>
    <workbookView xWindow="735" yWindow="1395" windowWidth="19530" windowHeight="14070" tabRatio="500" xr2:uid="{00000000-000D-0000-FFFF-FFFF00000000}"/>
  </bookViews>
  <sheets>
    <sheet name="マイ貯蔵プランナー" sheetId="1" r:id="rId1"/>
    <sheet name="マイ貯蔵プランナー（記入例）" sheetId="7" r:id="rId2"/>
    <sheet name="マイ貯蔵プランナー (白黒)" sheetId="8" r:id="rId3"/>
    <sheet name="備えについての情報サイト" sheetId="9" r:id="rId4"/>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200" i="8" l="1"/>
  <c r="C199" i="8"/>
  <c r="P197" i="8"/>
  <c r="H196" i="8"/>
  <c r="U195" i="8"/>
  <c r="T195" i="8"/>
  <c r="S195" i="8"/>
  <c r="R195" i="8"/>
  <c r="N195" i="8"/>
  <c r="M195" i="8"/>
  <c r="L195" i="8"/>
  <c r="K195" i="8"/>
  <c r="J195" i="8"/>
  <c r="U194" i="8"/>
  <c r="T194" i="8"/>
  <c r="S194" i="8"/>
  <c r="R194" i="8"/>
  <c r="N194" i="8"/>
  <c r="M194" i="8"/>
  <c r="L194" i="8"/>
  <c r="K194" i="8"/>
  <c r="J194" i="8"/>
  <c r="U193" i="8"/>
  <c r="T193" i="8"/>
  <c r="S193" i="8"/>
  <c r="R193" i="8"/>
  <c r="N193" i="8"/>
  <c r="M193" i="8"/>
  <c r="L193" i="8"/>
  <c r="K193" i="8"/>
  <c r="J193" i="8"/>
  <c r="U192" i="8"/>
  <c r="U196" i="8" s="1"/>
  <c r="T192" i="8"/>
  <c r="S192" i="8"/>
  <c r="R192" i="8"/>
  <c r="N192" i="8"/>
  <c r="M192" i="8"/>
  <c r="L192" i="8"/>
  <c r="K192" i="8"/>
  <c r="J192" i="8"/>
  <c r="N191" i="8"/>
  <c r="U186" i="8"/>
  <c r="T186" i="8"/>
  <c r="S186" i="8"/>
  <c r="R186" i="8"/>
  <c r="Q186" i="8"/>
  <c r="O186" i="8"/>
  <c r="M186" i="8"/>
  <c r="U185" i="8"/>
  <c r="T185" i="8"/>
  <c r="S185" i="8"/>
  <c r="R185" i="8"/>
  <c r="Q185" i="8"/>
  <c r="O185" i="8"/>
  <c r="M185" i="8"/>
  <c r="U184" i="8"/>
  <c r="T184" i="8"/>
  <c r="S184" i="8"/>
  <c r="R184" i="8"/>
  <c r="Q184" i="8"/>
  <c r="O184" i="8"/>
  <c r="M184" i="8"/>
  <c r="U183" i="8"/>
  <c r="T183" i="8"/>
  <c r="S183" i="8"/>
  <c r="R183" i="8"/>
  <c r="Q183" i="8"/>
  <c r="O183" i="8"/>
  <c r="M183" i="8"/>
  <c r="U182" i="8"/>
  <c r="T182" i="8"/>
  <c r="S182" i="8"/>
  <c r="R182" i="8"/>
  <c r="Q182" i="8"/>
  <c r="O182" i="8"/>
  <c r="M182" i="8"/>
  <c r="U181" i="8"/>
  <c r="T181" i="8"/>
  <c r="S181" i="8"/>
  <c r="R181" i="8"/>
  <c r="Q181" i="8"/>
  <c r="O181" i="8"/>
  <c r="M181" i="8"/>
  <c r="U180" i="8"/>
  <c r="T180" i="8"/>
  <c r="S180" i="8"/>
  <c r="R180" i="8"/>
  <c r="Q180" i="8"/>
  <c r="O180" i="8"/>
  <c r="M180" i="8"/>
  <c r="U179" i="8"/>
  <c r="T179" i="8"/>
  <c r="S179" i="8"/>
  <c r="R179" i="8"/>
  <c r="Q179" i="8"/>
  <c r="O179" i="8"/>
  <c r="M179" i="8"/>
  <c r="U178" i="8"/>
  <c r="T178" i="8"/>
  <c r="S178" i="8"/>
  <c r="R178" i="8"/>
  <c r="Q178" i="8"/>
  <c r="O178" i="8"/>
  <c r="M178" i="8"/>
  <c r="U177" i="8"/>
  <c r="T177" i="8"/>
  <c r="S177" i="8"/>
  <c r="R177" i="8"/>
  <c r="Q177" i="8"/>
  <c r="O177" i="8"/>
  <c r="M177" i="8"/>
  <c r="U171" i="8"/>
  <c r="T171" i="8"/>
  <c r="S171" i="8"/>
  <c r="R171" i="8"/>
  <c r="Q171" i="8"/>
  <c r="O171" i="8"/>
  <c r="M171" i="8"/>
  <c r="U170" i="8"/>
  <c r="T170" i="8"/>
  <c r="S170" i="8"/>
  <c r="R170" i="8"/>
  <c r="Q170" i="8"/>
  <c r="O170" i="8"/>
  <c r="M170" i="8"/>
  <c r="U169" i="8"/>
  <c r="T169" i="8"/>
  <c r="S169" i="8"/>
  <c r="R169" i="8"/>
  <c r="Q169" i="8"/>
  <c r="O169" i="8"/>
  <c r="M169" i="8"/>
  <c r="U168" i="8"/>
  <c r="T168" i="8"/>
  <c r="S168" i="8"/>
  <c r="R168" i="8"/>
  <c r="Q168" i="8"/>
  <c r="O168" i="8"/>
  <c r="M168" i="8"/>
  <c r="U167" i="8"/>
  <c r="T167" i="8"/>
  <c r="S167" i="8"/>
  <c r="R167" i="8"/>
  <c r="Q167" i="8"/>
  <c r="O167" i="8"/>
  <c r="M167" i="8"/>
  <c r="U166" i="8"/>
  <c r="T166" i="8"/>
  <c r="S166" i="8"/>
  <c r="R166" i="8"/>
  <c r="Q166" i="8"/>
  <c r="O166" i="8"/>
  <c r="M166" i="8"/>
  <c r="U165" i="8"/>
  <c r="T165" i="8"/>
  <c r="S165" i="8"/>
  <c r="R165" i="8"/>
  <c r="Q165" i="8"/>
  <c r="O165" i="8"/>
  <c r="M165" i="8"/>
  <c r="U164" i="8"/>
  <c r="T164" i="8"/>
  <c r="S164" i="8"/>
  <c r="R164" i="8"/>
  <c r="Q164" i="8"/>
  <c r="O164" i="8"/>
  <c r="M164" i="8"/>
  <c r="U163" i="8"/>
  <c r="T163" i="8"/>
  <c r="S163" i="8"/>
  <c r="R163" i="8"/>
  <c r="Q163" i="8"/>
  <c r="O163" i="8"/>
  <c r="M163" i="8"/>
  <c r="U162" i="8"/>
  <c r="T162" i="8"/>
  <c r="T172" i="8" s="1"/>
  <c r="S162" i="8"/>
  <c r="R162" i="8"/>
  <c r="Q162" i="8"/>
  <c r="O162" i="8"/>
  <c r="M162" i="8"/>
  <c r="U156" i="8"/>
  <c r="T156" i="8"/>
  <c r="S156" i="8"/>
  <c r="R156" i="8"/>
  <c r="Q156" i="8"/>
  <c r="O156" i="8"/>
  <c r="M156" i="8"/>
  <c r="U155" i="8"/>
  <c r="T155" i="8"/>
  <c r="S155" i="8"/>
  <c r="R155" i="8"/>
  <c r="Q155" i="8"/>
  <c r="O155" i="8"/>
  <c r="M155" i="8"/>
  <c r="U154" i="8"/>
  <c r="T154" i="8"/>
  <c r="S154" i="8"/>
  <c r="R154" i="8"/>
  <c r="Q154" i="8"/>
  <c r="O154" i="8"/>
  <c r="M154" i="8"/>
  <c r="U153" i="8"/>
  <c r="T153" i="8"/>
  <c r="S153" i="8"/>
  <c r="R153" i="8"/>
  <c r="Q153" i="8"/>
  <c r="O153" i="8"/>
  <c r="M153" i="8"/>
  <c r="U152" i="8"/>
  <c r="T152" i="8"/>
  <c r="S152" i="8"/>
  <c r="R152" i="8"/>
  <c r="Q152" i="8"/>
  <c r="O152" i="8"/>
  <c r="M152" i="8"/>
  <c r="U151" i="8"/>
  <c r="T151" i="8"/>
  <c r="S151" i="8"/>
  <c r="R151" i="8"/>
  <c r="Q151" i="8"/>
  <c r="O151" i="8"/>
  <c r="M151" i="8"/>
  <c r="U150" i="8"/>
  <c r="T150" i="8"/>
  <c r="S150" i="8"/>
  <c r="R150" i="8"/>
  <c r="Q150" i="8"/>
  <c r="O150" i="8"/>
  <c r="M150" i="8"/>
  <c r="U149" i="8"/>
  <c r="T149" i="8"/>
  <c r="S149" i="8"/>
  <c r="R149" i="8"/>
  <c r="Q149" i="8"/>
  <c r="O149" i="8"/>
  <c r="M149" i="8"/>
  <c r="U148" i="8"/>
  <c r="T148" i="8"/>
  <c r="S148" i="8"/>
  <c r="R148" i="8"/>
  <c r="Q148" i="8"/>
  <c r="O148" i="8"/>
  <c r="M148" i="8"/>
  <c r="U147" i="8"/>
  <c r="T147" i="8"/>
  <c r="S147" i="8"/>
  <c r="R147" i="8"/>
  <c r="Q147" i="8"/>
  <c r="O147" i="8"/>
  <c r="M147" i="8"/>
  <c r="U146" i="8"/>
  <c r="T146" i="8"/>
  <c r="S146" i="8"/>
  <c r="R146" i="8"/>
  <c r="Q146" i="8"/>
  <c r="O146" i="8"/>
  <c r="M146" i="8"/>
  <c r="U145" i="8"/>
  <c r="T145" i="8"/>
  <c r="S145" i="8"/>
  <c r="R145" i="8"/>
  <c r="Q145" i="8"/>
  <c r="O145" i="8"/>
  <c r="M145" i="8"/>
  <c r="U144" i="8"/>
  <c r="T144" i="8"/>
  <c r="S144" i="8"/>
  <c r="R144" i="8"/>
  <c r="Q144" i="8"/>
  <c r="O144" i="8"/>
  <c r="M144" i="8"/>
  <c r="U143" i="8"/>
  <c r="T143" i="8"/>
  <c r="S143" i="8"/>
  <c r="R143" i="8"/>
  <c r="Q143" i="8"/>
  <c r="O143" i="8"/>
  <c r="M143" i="8"/>
  <c r="U142" i="8"/>
  <c r="T142" i="8"/>
  <c r="S142" i="8"/>
  <c r="R142" i="8"/>
  <c r="Q142" i="8"/>
  <c r="O142" i="8"/>
  <c r="M142" i="8"/>
  <c r="U141" i="8"/>
  <c r="T141" i="8"/>
  <c r="S141" i="8"/>
  <c r="R141" i="8"/>
  <c r="Q141" i="8"/>
  <c r="O141" i="8"/>
  <c r="M141" i="8"/>
  <c r="U140" i="8"/>
  <c r="T140" i="8"/>
  <c r="S140" i="8"/>
  <c r="R140" i="8"/>
  <c r="Q140" i="8"/>
  <c r="O140" i="8"/>
  <c r="M140" i="8"/>
  <c r="U139" i="8"/>
  <c r="T139" i="8"/>
  <c r="S139" i="8"/>
  <c r="R139" i="8"/>
  <c r="Q139" i="8"/>
  <c r="O139" i="8"/>
  <c r="M139" i="8"/>
  <c r="U138" i="8"/>
  <c r="T138" i="8"/>
  <c r="S138" i="8"/>
  <c r="R138" i="8"/>
  <c r="Q138" i="8"/>
  <c r="O138" i="8"/>
  <c r="M138" i="8"/>
  <c r="U137" i="8"/>
  <c r="T137" i="8"/>
  <c r="S137" i="8"/>
  <c r="R137" i="8"/>
  <c r="Q137" i="8"/>
  <c r="O137" i="8"/>
  <c r="M137" i="8"/>
  <c r="U131" i="8"/>
  <c r="T131" i="8"/>
  <c r="S131" i="8"/>
  <c r="R131" i="8"/>
  <c r="Q131" i="8"/>
  <c r="O131" i="8"/>
  <c r="M131" i="8"/>
  <c r="U130" i="8"/>
  <c r="T130" i="8"/>
  <c r="S130" i="8"/>
  <c r="R130" i="8"/>
  <c r="Q130" i="8"/>
  <c r="O130" i="8"/>
  <c r="M130" i="8"/>
  <c r="U129" i="8"/>
  <c r="T129" i="8"/>
  <c r="S129" i="8"/>
  <c r="R129" i="8"/>
  <c r="Q129" i="8"/>
  <c r="O129" i="8"/>
  <c r="M129" i="8"/>
  <c r="U128" i="8"/>
  <c r="T128" i="8"/>
  <c r="T132" i="8" s="1"/>
  <c r="S128" i="8"/>
  <c r="R128" i="8"/>
  <c r="Q128" i="8"/>
  <c r="O128" i="8"/>
  <c r="M128" i="8"/>
  <c r="U127" i="8"/>
  <c r="T127" i="8"/>
  <c r="S127" i="8"/>
  <c r="R127" i="8"/>
  <c r="Q127" i="8"/>
  <c r="O127" i="8"/>
  <c r="M127" i="8"/>
  <c r="U126" i="8"/>
  <c r="T126" i="8"/>
  <c r="S126" i="8"/>
  <c r="R126" i="8"/>
  <c r="Q126" i="8"/>
  <c r="O126" i="8"/>
  <c r="M126" i="8"/>
  <c r="U125" i="8"/>
  <c r="T125" i="8"/>
  <c r="S125" i="8"/>
  <c r="R125" i="8"/>
  <c r="Q125" i="8"/>
  <c r="O125" i="8"/>
  <c r="M125" i="8"/>
  <c r="U124" i="8"/>
  <c r="T124" i="8"/>
  <c r="S124" i="8"/>
  <c r="R124" i="8"/>
  <c r="Q124" i="8"/>
  <c r="O124" i="8"/>
  <c r="M124" i="8"/>
  <c r="U123" i="8"/>
  <c r="T123" i="8"/>
  <c r="S123" i="8"/>
  <c r="R123" i="8"/>
  <c r="Q123" i="8"/>
  <c r="O123" i="8"/>
  <c r="M123" i="8"/>
  <c r="U122" i="8"/>
  <c r="T122" i="8"/>
  <c r="S122" i="8"/>
  <c r="R122" i="8"/>
  <c r="Q122" i="8"/>
  <c r="O122" i="8"/>
  <c r="M122" i="8"/>
  <c r="U116" i="8"/>
  <c r="T116" i="8"/>
  <c r="S116" i="8"/>
  <c r="R116" i="8"/>
  <c r="Q116" i="8"/>
  <c r="O116" i="8"/>
  <c r="M116" i="8"/>
  <c r="U115" i="8"/>
  <c r="T115" i="8"/>
  <c r="S115" i="8"/>
  <c r="R115" i="8"/>
  <c r="Q115" i="8"/>
  <c r="O115" i="8"/>
  <c r="M115" i="8"/>
  <c r="U114" i="8"/>
  <c r="T114" i="8"/>
  <c r="S114" i="8"/>
  <c r="R114" i="8"/>
  <c r="Q114" i="8"/>
  <c r="O114" i="8"/>
  <c r="M114" i="8"/>
  <c r="U113" i="8"/>
  <c r="T113" i="8"/>
  <c r="S113" i="8"/>
  <c r="R113" i="8"/>
  <c r="Q113" i="8"/>
  <c r="O113" i="8"/>
  <c r="M113" i="8"/>
  <c r="U112" i="8"/>
  <c r="T112" i="8"/>
  <c r="S112" i="8"/>
  <c r="R112" i="8"/>
  <c r="Q112" i="8"/>
  <c r="O112" i="8"/>
  <c r="M112" i="8"/>
  <c r="U111" i="8"/>
  <c r="T111" i="8"/>
  <c r="S111" i="8"/>
  <c r="R111" i="8"/>
  <c r="Q111" i="8"/>
  <c r="O111" i="8"/>
  <c r="M111" i="8"/>
  <c r="U110" i="8"/>
  <c r="T110" i="8"/>
  <c r="S110" i="8"/>
  <c r="R110" i="8"/>
  <c r="Q110" i="8"/>
  <c r="O110" i="8"/>
  <c r="M110" i="8"/>
  <c r="U109" i="8"/>
  <c r="T109" i="8"/>
  <c r="S109" i="8"/>
  <c r="R109" i="8"/>
  <c r="Q109" i="8"/>
  <c r="O109" i="8"/>
  <c r="M109" i="8"/>
  <c r="U108" i="8"/>
  <c r="T108" i="8"/>
  <c r="S108" i="8"/>
  <c r="R108" i="8"/>
  <c r="Q108" i="8"/>
  <c r="O108" i="8"/>
  <c r="M108" i="8"/>
  <c r="T107" i="8"/>
  <c r="R107" i="8"/>
  <c r="Q107" i="8"/>
  <c r="O107" i="8"/>
  <c r="S107" i="8" s="1"/>
  <c r="M107" i="8"/>
  <c r="U101" i="8"/>
  <c r="T101" i="8"/>
  <c r="S101" i="8"/>
  <c r="R101" i="8"/>
  <c r="Q101" i="8"/>
  <c r="O101" i="8"/>
  <c r="M101" i="8"/>
  <c r="U100" i="8"/>
  <c r="T100" i="8"/>
  <c r="S100" i="8"/>
  <c r="R100" i="8"/>
  <c r="Q100" i="8"/>
  <c r="O100" i="8"/>
  <c r="M100" i="8"/>
  <c r="U99" i="8"/>
  <c r="T99" i="8"/>
  <c r="S99" i="8"/>
  <c r="R99" i="8"/>
  <c r="Q99" i="8"/>
  <c r="O99" i="8"/>
  <c r="M99" i="8"/>
  <c r="U98" i="8"/>
  <c r="T98" i="8"/>
  <c r="S98" i="8"/>
  <c r="R98" i="8"/>
  <c r="Q98" i="8"/>
  <c r="O98" i="8"/>
  <c r="M98" i="8"/>
  <c r="U97" i="8"/>
  <c r="T97" i="8"/>
  <c r="S97" i="8"/>
  <c r="R97" i="8"/>
  <c r="Q97" i="8"/>
  <c r="O97" i="8"/>
  <c r="M97" i="8"/>
  <c r="U96" i="8"/>
  <c r="T96" i="8"/>
  <c r="S96" i="8"/>
  <c r="R96" i="8"/>
  <c r="Q96" i="8"/>
  <c r="O96" i="8"/>
  <c r="M96" i="8"/>
  <c r="U95" i="8"/>
  <c r="T95" i="8"/>
  <c r="S95" i="8"/>
  <c r="R95" i="8"/>
  <c r="Q95" i="8"/>
  <c r="O95" i="8"/>
  <c r="M95" i="8"/>
  <c r="U94" i="8"/>
  <c r="T94" i="8"/>
  <c r="S94" i="8"/>
  <c r="R94" i="8"/>
  <c r="Q94" i="8"/>
  <c r="O94" i="8"/>
  <c r="M94" i="8"/>
  <c r="U93" i="8"/>
  <c r="T93" i="8"/>
  <c r="S93" i="8"/>
  <c r="R93" i="8"/>
  <c r="Q93" i="8"/>
  <c r="O93" i="8"/>
  <c r="M93" i="8"/>
  <c r="U92" i="8"/>
  <c r="T92" i="8"/>
  <c r="S92" i="8"/>
  <c r="R92" i="8"/>
  <c r="Q92" i="8"/>
  <c r="O92" i="8"/>
  <c r="M92" i="8"/>
  <c r="U91" i="8"/>
  <c r="T91" i="8"/>
  <c r="S91" i="8"/>
  <c r="R91" i="8"/>
  <c r="Q91" i="8"/>
  <c r="O91" i="8"/>
  <c r="M91" i="8"/>
  <c r="U90" i="8"/>
  <c r="T90" i="8"/>
  <c r="S90" i="8"/>
  <c r="R90" i="8"/>
  <c r="Q90" i="8"/>
  <c r="O90" i="8"/>
  <c r="M90" i="8"/>
  <c r="U89" i="8"/>
  <c r="T89" i="8"/>
  <c r="S89" i="8"/>
  <c r="R89" i="8"/>
  <c r="Q89" i="8"/>
  <c r="O89" i="8"/>
  <c r="M89" i="8"/>
  <c r="U88" i="8"/>
  <c r="T88" i="8"/>
  <c r="S88" i="8"/>
  <c r="R88" i="8"/>
  <c r="Q88" i="8"/>
  <c r="O88" i="8"/>
  <c r="M88" i="8"/>
  <c r="U87" i="8"/>
  <c r="T87" i="8"/>
  <c r="S87" i="8"/>
  <c r="R87" i="8"/>
  <c r="Q87" i="8"/>
  <c r="O87" i="8"/>
  <c r="M87" i="8"/>
  <c r="U86" i="8"/>
  <c r="T86" i="8"/>
  <c r="S86" i="8"/>
  <c r="R86" i="8"/>
  <c r="Q86" i="8"/>
  <c r="O86" i="8"/>
  <c r="M86" i="8"/>
  <c r="U85" i="8"/>
  <c r="T85" i="8"/>
  <c r="S85" i="8"/>
  <c r="R85" i="8"/>
  <c r="Q85" i="8"/>
  <c r="O85" i="8"/>
  <c r="M85" i="8"/>
  <c r="U84" i="8"/>
  <c r="T84" i="8"/>
  <c r="S84" i="8"/>
  <c r="R84" i="8"/>
  <c r="Q84" i="8"/>
  <c r="O84" i="8"/>
  <c r="M84" i="8"/>
  <c r="U83" i="8"/>
  <c r="T83" i="8"/>
  <c r="S83" i="8"/>
  <c r="R83" i="8"/>
  <c r="Q83" i="8"/>
  <c r="O83" i="8"/>
  <c r="M83" i="8"/>
  <c r="U82" i="8"/>
  <c r="T82" i="8"/>
  <c r="S82" i="8"/>
  <c r="R82" i="8"/>
  <c r="Q82" i="8"/>
  <c r="O82" i="8"/>
  <c r="M82" i="8"/>
  <c r="T81" i="8"/>
  <c r="U81" i="8" s="1"/>
  <c r="R81" i="8"/>
  <c r="Q81" i="8"/>
  <c r="O81" i="8"/>
  <c r="S81" i="8" s="1"/>
  <c r="T80" i="8"/>
  <c r="R80" i="8"/>
  <c r="Q80" i="8"/>
  <c r="O80" i="8"/>
  <c r="S80" i="8" s="1"/>
  <c r="M80" i="8"/>
  <c r="P76" i="8"/>
  <c r="H75" i="8"/>
  <c r="U74" i="8"/>
  <c r="T74" i="8"/>
  <c r="S74" i="8"/>
  <c r="R74" i="8"/>
  <c r="Q74" i="8"/>
  <c r="N74" i="8"/>
  <c r="M74" i="8"/>
  <c r="L74" i="8"/>
  <c r="K74" i="8"/>
  <c r="J74" i="8"/>
  <c r="U73" i="8"/>
  <c r="T73" i="8"/>
  <c r="S73" i="8"/>
  <c r="R73" i="8"/>
  <c r="Q73" i="8"/>
  <c r="N73" i="8"/>
  <c r="M73" i="8"/>
  <c r="L73" i="8"/>
  <c r="K73" i="8"/>
  <c r="J73" i="8"/>
  <c r="S72" i="8"/>
  <c r="R72" i="8"/>
  <c r="Q72" i="8"/>
  <c r="N72" i="8"/>
  <c r="M72" i="8"/>
  <c r="L72" i="8"/>
  <c r="K72" i="8"/>
  <c r="J72" i="8"/>
  <c r="S71" i="8"/>
  <c r="R71" i="8"/>
  <c r="Q71" i="8"/>
  <c r="N71" i="8"/>
  <c r="M71" i="8"/>
  <c r="L71" i="8"/>
  <c r="K71" i="8"/>
  <c r="J71" i="8"/>
  <c r="U70" i="8"/>
  <c r="T70" i="8"/>
  <c r="S70" i="8"/>
  <c r="R70" i="8"/>
  <c r="Q70" i="8"/>
  <c r="N70" i="8"/>
  <c r="M70" i="8"/>
  <c r="L70" i="8"/>
  <c r="K70" i="8"/>
  <c r="J70" i="8"/>
  <c r="U69" i="8"/>
  <c r="T69" i="8"/>
  <c r="S69" i="8"/>
  <c r="R69" i="8"/>
  <c r="Q69" i="8"/>
  <c r="N69" i="8"/>
  <c r="M69" i="8"/>
  <c r="L69" i="8"/>
  <c r="K69" i="8"/>
  <c r="J69" i="8"/>
  <c r="U68" i="8"/>
  <c r="T68" i="8"/>
  <c r="S68" i="8"/>
  <c r="R68" i="8"/>
  <c r="Q68" i="8"/>
  <c r="N68" i="8"/>
  <c r="M68" i="8"/>
  <c r="L68" i="8"/>
  <c r="K68" i="8"/>
  <c r="J68" i="8"/>
  <c r="Q67" i="8"/>
  <c r="N67" i="8"/>
  <c r="M67" i="8"/>
  <c r="L67" i="8"/>
  <c r="K67" i="8"/>
  <c r="J67" i="8"/>
  <c r="Q66" i="8"/>
  <c r="N66" i="8"/>
  <c r="M66" i="8"/>
  <c r="L66" i="8"/>
  <c r="K66" i="8"/>
  <c r="J66" i="8"/>
  <c r="Q65" i="8"/>
  <c r="N65" i="8"/>
  <c r="M65" i="8"/>
  <c r="L65" i="8"/>
  <c r="K65" i="8"/>
  <c r="J65" i="8"/>
  <c r="Q64" i="8"/>
  <c r="N64" i="8"/>
  <c r="M64" i="8"/>
  <c r="L64" i="8"/>
  <c r="K64" i="8"/>
  <c r="J64" i="8"/>
  <c r="Q63" i="8"/>
  <c r="N63" i="8"/>
  <c r="M63" i="8"/>
  <c r="L63" i="8"/>
  <c r="K63" i="8"/>
  <c r="J63" i="8"/>
  <c r="Q62" i="8"/>
  <c r="N62" i="8"/>
  <c r="M62" i="8"/>
  <c r="L62" i="8"/>
  <c r="K62" i="8"/>
  <c r="J62" i="8"/>
  <c r="U61" i="8"/>
  <c r="T61" i="8"/>
  <c r="S61" i="8"/>
  <c r="R61" i="8"/>
  <c r="Q61" i="8"/>
  <c r="N61" i="8"/>
  <c r="M61" i="8"/>
  <c r="L61" i="8"/>
  <c r="K61" i="8"/>
  <c r="J61" i="8"/>
  <c r="S60" i="8"/>
  <c r="Q60" i="8"/>
  <c r="M60" i="8"/>
  <c r="L60" i="8"/>
  <c r="K60" i="8"/>
  <c r="J60" i="8"/>
  <c r="S59" i="8"/>
  <c r="Q59" i="8"/>
  <c r="M59" i="8"/>
  <c r="L59" i="8"/>
  <c r="K59" i="8"/>
  <c r="J59" i="8"/>
  <c r="S58" i="8"/>
  <c r="Q58" i="8"/>
  <c r="M58" i="8"/>
  <c r="L58" i="8"/>
  <c r="K58" i="8"/>
  <c r="J58" i="8"/>
  <c r="S57" i="8"/>
  <c r="Q57" i="8"/>
  <c r="M57" i="8"/>
  <c r="L57" i="8"/>
  <c r="K57" i="8"/>
  <c r="J57" i="8"/>
  <c r="S56" i="8"/>
  <c r="Q56" i="8"/>
  <c r="M56" i="8"/>
  <c r="L56" i="8"/>
  <c r="K56" i="8"/>
  <c r="J56" i="8"/>
  <c r="S55" i="8"/>
  <c r="Q55" i="8"/>
  <c r="M55" i="8"/>
  <c r="L55" i="8"/>
  <c r="K55" i="8"/>
  <c r="J55" i="8"/>
  <c r="N54" i="8"/>
  <c r="P51" i="8"/>
  <c r="H50" i="8"/>
  <c r="U49" i="8"/>
  <c r="T49" i="8"/>
  <c r="S49" i="8"/>
  <c r="R49" i="8"/>
  <c r="Q49" i="8"/>
  <c r="O49" i="8"/>
  <c r="N49" i="8"/>
  <c r="M49" i="8"/>
  <c r="L49" i="8"/>
  <c r="K49" i="8"/>
  <c r="J49" i="8"/>
  <c r="M48" i="8"/>
  <c r="L48" i="8"/>
  <c r="K48" i="8"/>
  <c r="J48" i="8"/>
  <c r="U47" i="8"/>
  <c r="T47" i="8"/>
  <c r="S47" i="8"/>
  <c r="R47" i="8"/>
  <c r="Q47" i="8"/>
  <c r="O47" i="8"/>
  <c r="N47" i="8"/>
  <c r="M47" i="8"/>
  <c r="L47" i="8"/>
  <c r="K47" i="8"/>
  <c r="J47" i="8"/>
  <c r="U46" i="8"/>
  <c r="T46" i="8"/>
  <c r="S46" i="8"/>
  <c r="R46" i="8"/>
  <c r="Q46" i="8"/>
  <c r="O46" i="8"/>
  <c r="N46" i="8"/>
  <c r="M46" i="8"/>
  <c r="L46" i="8"/>
  <c r="K46" i="8"/>
  <c r="J46" i="8"/>
  <c r="U45" i="8"/>
  <c r="T45" i="8"/>
  <c r="S45" i="8"/>
  <c r="R45" i="8"/>
  <c r="Q45" i="8"/>
  <c r="O45" i="8"/>
  <c r="N45" i="8"/>
  <c r="M45" i="8"/>
  <c r="L45" i="8"/>
  <c r="K45" i="8"/>
  <c r="J45" i="8"/>
  <c r="U44" i="8"/>
  <c r="T44" i="8"/>
  <c r="S44" i="8"/>
  <c r="R44" i="8"/>
  <c r="Q44" i="8"/>
  <c r="O44" i="8"/>
  <c r="N44" i="8"/>
  <c r="M44" i="8"/>
  <c r="L44" i="8"/>
  <c r="K44" i="8"/>
  <c r="J44" i="8"/>
  <c r="S43" i="8"/>
  <c r="R43" i="8"/>
  <c r="Q43" i="8"/>
  <c r="O43" i="8"/>
  <c r="N43" i="8"/>
  <c r="M43" i="8"/>
  <c r="L43" i="8"/>
  <c r="K43" i="8"/>
  <c r="J43" i="8"/>
  <c r="S42" i="8"/>
  <c r="R42" i="8"/>
  <c r="Q42" i="8"/>
  <c r="O42" i="8"/>
  <c r="N42" i="8"/>
  <c r="M42" i="8"/>
  <c r="L42" i="8"/>
  <c r="K42" i="8"/>
  <c r="J42" i="8"/>
  <c r="S41" i="8"/>
  <c r="R41" i="8"/>
  <c r="Q41" i="8"/>
  <c r="O41" i="8"/>
  <c r="N41" i="8"/>
  <c r="M41" i="8"/>
  <c r="L41" i="8"/>
  <c r="K41" i="8"/>
  <c r="J41" i="8"/>
  <c r="Q40" i="8"/>
  <c r="O40" i="8"/>
  <c r="S40" i="8" s="1"/>
  <c r="M40" i="8"/>
  <c r="L40" i="8"/>
  <c r="K40" i="8"/>
  <c r="J40" i="8"/>
  <c r="Q39" i="8"/>
  <c r="O39" i="8"/>
  <c r="S39" i="8" s="1"/>
  <c r="M39" i="8"/>
  <c r="L39" i="8"/>
  <c r="K39" i="8"/>
  <c r="J39" i="8"/>
  <c r="Q38" i="8"/>
  <c r="O38" i="8"/>
  <c r="S38" i="8" s="1"/>
  <c r="M38" i="8"/>
  <c r="L38" i="8"/>
  <c r="K38" i="8"/>
  <c r="J38" i="8"/>
  <c r="Q37" i="8"/>
  <c r="O37" i="8"/>
  <c r="S37" i="8" s="1"/>
  <c r="M37" i="8"/>
  <c r="L37" i="8"/>
  <c r="K37" i="8"/>
  <c r="J37" i="8"/>
  <c r="Q36" i="8"/>
  <c r="O36" i="8"/>
  <c r="S36" i="8" s="1"/>
  <c r="M36" i="8"/>
  <c r="L36" i="8"/>
  <c r="K36" i="8"/>
  <c r="J36" i="8"/>
  <c r="N35" i="8"/>
  <c r="U132" i="8" l="1"/>
  <c r="N55" i="8"/>
  <c r="R55" i="8" s="1"/>
  <c r="N59" i="8"/>
  <c r="R59" i="8" s="1"/>
  <c r="U80" i="8"/>
  <c r="N37" i="8"/>
  <c r="R37" i="8" s="1"/>
  <c r="U107" i="8"/>
  <c r="U117" i="8" s="1"/>
  <c r="N38" i="8"/>
  <c r="T38" i="8" s="1"/>
  <c r="U38" i="8" s="1"/>
  <c r="N56" i="8"/>
  <c r="T56" i="8" s="1"/>
  <c r="U56" i="8" s="1"/>
  <c r="N57" i="8"/>
  <c r="R57" i="8" s="1"/>
  <c r="U172" i="8"/>
  <c r="N36" i="8"/>
  <c r="T36" i="8" s="1"/>
  <c r="T117" i="8"/>
  <c r="U102" i="8"/>
  <c r="T157" i="8"/>
  <c r="N40" i="8"/>
  <c r="T40" i="8" s="1"/>
  <c r="U40" i="8" s="1"/>
  <c r="N60" i="8"/>
  <c r="T60" i="8" s="1"/>
  <c r="U60" i="8" s="1"/>
  <c r="T102" i="8"/>
  <c r="U157" i="8"/>
  <c r="T187" i="8"/>
  <c r="N39" i="8"/>
  <c r="R39" i="8" s="1"/>
  <c r="N58" i="8"/>
  <c r="R58" i="8" s="1"/>
  <c r="U187" i="8"/>
  <c r="T196" i="8"/>
  <c r="R60" i="8"/>
  <c r="T37" i="8"/>
  <c r="U37" i="8" s="1"/>
  <c r="T57" i="8" l="1"/>
  <c r="U57" i="8" s="1"/>
  <c r="R56" i="8"/>
  <c r="T55" i="8"/>
  <c r="U55" i="8" s="1"/>
  <c r="R38" i="8"/>
  <c r="T59" i="8"/>
  <c r="U59" i="8" s="1"/>
  <c r="R36" i="8"/>
  <c r="T39" i="8"/>
  <c r="U39" i="8" s="1"/>
  <c r="T58" i="8"/>
  <c r="U58" i="8" s="1"/>
  <c r="N50" i="8"/>
  <c r="R40" i="8"/>
  <c r="N75" i="8"/>
  <c r="U36" i="8"/>
  <c r="S60" i="1"/>
  <c r="O82" i="1"/>
  <c r="Q82" i="1"/>
  <c r="R82" i="1"/>
  <c r="S82" i="1"/>
  <c r="T82" i="1"/>
  <c r="U82" i="1"/>
  <c r="O83" i="1"/>
  <c r="Q83" i="1"/>
  <c r="R83" i="1"/>
  <c r="S83" i="1"/>
  <c r="T83" i="1"/>
  <c r="U83" i="1"/>
  <c r="O84" i="1"/>
  <c r="Q84" i="1"/>
  <c r="R84" i="1"/>
  <c r="S84" i="1"/>
  <c r="T84" i="1"/>
  <c r="U84" i="1"/>
  <c r="O85" i="1"/>
  <c r="Q85" i="1"/>
  <c r="R85" i="1"/>
  <c r="S85" i="1"/>
  <c r="T85" i="1"/>
  <c r="U85" i="1"/>
  <c r="O86" i="1"/>
  <c r="Q86" i="1"/>
  <c r="R86" i="1"/>
  <c r="S86" i="1"/>
  <c r="T86" i="1"/>
  <c r="U86" i="1"/>
  <c r="O87" i="1"/>
  <c r="Q87" i="1"/>
  <c r="R87" i="1"/>
  <c r="S87" i="1"/>
  <c r="T87" i="1"/>
  <c r="U87" i="1"/>
  <c r="O88" i="1"/>
  <c r="Q88" i="1"/>
  <c r="R88" i="1"/>
  <c r="S88" i="1"/>
  <c r="T88" i="1"/>
  <c r="U88" i="1"/>
  <c r="O89" i="1"/>
  <c r="Q89" i="1"/>
  <c r="R89" i="1"/>
  <c r="S89" i="1"/>
  <c r="T89" i="1"/>
  <c r="U89" i="1"/>
  <c r="O90" i="1"/>
  <c r="Q90" i="1"/>
  <c r="R90" i="1"/>
  <c r="S90" i="1"/>
  <c r="T90" i="1"/>
  <c r="U90" i="1"/>
  <c r="O91" i="1"/>
  <c r="Q91" i="1"/>
  <c r="R91" i="1"/>
  <c r="S91" i="1"/>
  <c r="T91" i="1"/>
  <c r="U91" i="1"/>
  <c r="O92" i="1"/>
  <c r="Q92" i="1"/>
  <c r="R92" i="1"/>
  <c r="S92" i="1"/>
  <c r="T92" i="1"/>
  <c r="U92" i="1"/>
  <c r="O93" i="1"/>
  <c r="Q93" i="1"/>
  <c r="R93" i="1"/>
  <c r="S93" i="1"/>
  <c r="T93" i="1"/>
  <c r="U93" i="1"/>
  <c r="O94" i="1"/>
  <c r="Q94" i="1"/>
  <c r="R94" i="1"/>
  <c r="S94" i="1"/>
  <c r="T94" i="1"/>
  <c r="U94" i="1"/>
  <c r="O95" i="1"/>
  <c r="Q95" i="1"/>
  <c r="R95" i="1"/>
  <c r="S95" i="1"/>
  <c r="T95" i="1"/>
  <c r="U95" i="1"/>
  <c r="O96" i="1"/>
  <c r="Q96" i="1"/>
  <c r="R96" i="1"/>
  <c r="S96" i="1"/>
  <c r="T96" i="1"/>
  <c r="U96" i="1"/>
  <c r="O97" i="1"/>
  <c r="Q97" i="1"/>
  <c r="R97" i="1"/>
  <c r="S97" i="1"/>
  <c r="T97" i="1"/>
  <c r="U97" i="1"/>
  <c r="O98" i="1"/>
  <c r="Q98" i="1"/>
  <c r="R98" i="1"/>
  <c r="S98" i="1"/>
  <c r="T98" i="1"/>
  <c r="U98" i="1"/>
  <c r="O99" i="1"/>
  <c r="Q99" i="1"/>
  <c r="R99" i="1"/>
  <c r="S99" i="1"/>
  <c r="T99" i="1"/>
  <c r="U99" i="1"/>
  <c r="O100" i="1"/>
  <c r="Q100" i="1"/>
  <c r="R100" i="1"/>
  <c r="S100" i="1"/>
  <c r="T100" i="1"/>
  <c r="U100" i="1"/>
  <c r="O101" i="1"/>
  <c r="Q101" i="1"/>
  <c r="R101" i="1"/>
  <c r="S101" i="1"/>
  <c r="T101" i="1"/>
  <c r="U101" i="1"/>
  <c r="M98" i="1"/>
  <c r="M99" i="1"/>
  <c r="M100" i="1"/>
  <c r="O163" i="1"/>
  <c r="Q163" i="1"/>
  <c r="R163" i="1"/>
  <c r="S163" i="1"/>
  <c r="T163" i="1"/>
  <c r="U163" i="1"/>
  <c r="O164" i="1"/>
  <c r="Q164" i="1"/>
  <c r="R164" i="1"/>
  <c r="S164" i="1"/>
  <c r="T164" i="1"/>
  <c r="U164" i="1"/>
  <c r="O165" i="1"/>
  <c r="Q165" i="1"/>
  <c r="R165" i="1"/>
  <c r="S165" i="1"/>
  <c r="T165" i="1"/>
  <c r="U165" i="1"/>
  <c r="O166" i="1"/>
  <c r="Q166" i="1"/>
  <c r="R166" i="1"/>
  <c r="S166" i="1"/>
  <c r="T166" i="1"/>
  <c r="U166" i="1"/>
  <c r="O167" i="1"/>
  <c r="Q167" i="1"/>
  <c r="R167" i="1"/>
  <c r="S167" i="1"/>
  <c r="T167" i="1"/>
  <c r="U167" i="1"/>
  <c r="O168" i="1"/>
  <c r="Q168" i="1"/>
  <c r="R168" i="1"/>
  <c r="S168" i="1"/>
  <c r="T168" i="1"/>
  <c r="U168" i="1"/>
  <c r="O169" i="1"/>
  <c r="Q169" i="1"/>
  <c r="R169" i="1"/>
  <c r="S169" i="1"/>
  <c r="T169" i="1"/>
  <c r="U169" i="1"/>
  <c r="O170" i="1"/>
  <c r="Q170" i="1"/>
  <c r="R170" i="1"/>
  <c r="S170" i="1"/>
  <c r="T170" i="1"/>
  <c r="U170" i="1"/>
  <c r="O171" i="1"/>
  <c r="Q171" i="1"/>
  <c r="R171" i="1"/>
  <c r="S171" i="1"/>
  <c r="T171" i="1"/>
  <c r="U171" i="1"/>
  <c r="O144" i="1"/>
  <c r="Q144" i="1"/>
  <c r="R144" i="1"/>
  <c r="S144" i="1"/>
  <c r="T144" i="1"/>
  <c r="U144" i="1"/>
  <c r="O145" i="1"/>
  <c r="Q145" i="1"/>
  <c r="R145" i="1"/>
  <c r="S145" i="1"/>
  <c r="T145" i="1"/>
  <c r="U145" i="1"/>
  <c r="O146" i="1"/>
  <c r="Q146" i="1"/>
  <c r="R146" i="1"/>
  <c r="S146" i="1"/>
  <c r="T146" i="1"/>
  <c r="U146" i="1"/>
  <c r="O147" i="1"/>
  <c r="Q147" i="1"/>
  <c r="R147" i="1"/>
  <c r="S147" i="1"/>
  <c r="T147" i="1"/>
  <c r="U147" i="1"/>
  <c r="O148" i="1"/>
  <c r="Q148" i="1"/>
  <c r="R148" i="1"/>
  <c r="S148" i="1"/>
  <c r="T148" i="1"/>
  <c r="U148" i="1"/>
  <c r="O149" i="1"/>
  <c r="Q149" i="1"/>
  <c r="R149" i="1"/>
  <c r="S149" i="1"/>
  <c r="T149" i="1"/>
  <c r="U149" i="1"/>
  <c r="O150" i="1"/>
  <c r="Q150" i="1"/>
  <c r="R150" i="1"/>
  <c r="S150" i="1"/>
  <c r="T150" i="1"/>
  <c r="U150" i="1"/>
  <c r="O151" i="1"/>
  <c r="Q151" i="1"/>
  <c r="R151" i="1"/>
  <c r="S151" i="1"/>
  <c r="T151" i="1"/>
  <c r="U151" i="1"/>
  <c r="O152" i="1"/>
  <c r="Q152" i="1"/>
  <c r="R152" i="1"/>
  <c r="S152" i="1"/>
  <c r="T152" i="1"/>
  <c r="U152" i="1"/>
  <c r="O153" i="1"/>
  <c r="Q153" i="1"/>
  <c r="R153" i="1"/>
  <c r="S153" i="1"/>
  <c r="T153" i="1"/>
  <c r="U153" i="1"/>
  <c r="O154" i="1"/>
  <c r="Q154" i="1"/>
  <c r="R154" i="1"/>
  <c r="S154" i="1"/>
  <c r="T154" i="1"/>
  <c r="U154" i="1"/>
  <c r="O155" i="1"/>
  <c r="Q155" i="1"/>
  <c r="R155" i="1"/>
  <c r="S155" i="1"/>
  <c r="T155" i="1"/>
  <c r="U155" i="1"/>
  <c r="O156" i="1"/>
  <c r="Q156" i="1"/>
  <c r="R156" i="1"/>
  <c r="S156" i="1"/>
  <c r="T156" i="1"/>
  <c r="U156" i="1"/>
  <c r="M147" i="1"/>
  <c r="M148" i="1"/>
  <c r="M149" i="1"/>
  <c r="M150" i="1"/>
  <c r="M151" i="1"/>
  <c r="M152" i="1"/>
  <c r="M153" i="1"/>
  <c r="M154" i="1"/>
  <c r="M155" i="1"/>
  <c r="M92" i="1"/>
  <c r="M93" i="1"/>
  <c r="M94" i="1"/>
  <c r="M95" i="1"/>
  <c r="M96" i="1"/>
  <c r="J61" i="1"/>
  <c r="K61" i="1"/>
  <c r="L61" i="1"/>
  <c r="M61" i="1"/>
  <c r="N61" i="1"/>
  <c r="Q61" i="1"/>
  <c r="R61" i="1"/>
  <c r="S61" i="1"/>
  <c r="T61" i="1"/>
  <c r="U61" i="1"/>
  <c r="J62" i="1"/>
  <c r="K62" i="1"/>
  <c r="L62" i="1"/>
  <c r="M62" i="1"/>
  <c r="N62" i="1"/>
  <c r="Q62" i="1"/>
  <c r="Q60" i="1"/>
  <c r="N63" i="1"/>
  <c r="Q63" i="1"/>
  <c r="N64" i="1"/>
  <c r="Q64" i="1"/>
  <c r="N65" i="1"/>
  <c r="Q65" i="1"/>
  <c r="N66" i="1"/>
  <c r="Q66" i="1"/>
  <c r="N67" i="1"/>
  <c r="Q67" i="1"/>
  <c r="N68" i="1"/>
  <c r="Q68" i="1"/>
  <c r="N69" i="1"/>
  <c r="Q69" i="1"/>
  <c r="N70" i="1"/>
  <c r="Q70" i="1"/>
  <c r="N71" i="1"/>
  <c r="Q71" i="1"/>
  <c r="N72" i="1"/>
  <c r="Q72" i="1"/>
  <c r="N73" i="1"/>
  <c r="Q73" i="1"/>
  <c r="N74" i="1"/>
  <c r="Q74" i="1"/>
  <c r="K60" i="1"/>
  <c r="N60" i="1" s="1"/>
  <c r="T60" i="1" s="1"/>
  <c r="U60" i="1" s="1"/>
  <c r="L60" i="1"/>
  <c r="M60" i="1"/>
  <c r="K63" i="1"/>
  <c r="L63" i="1"/>
  <c r="M63" i="1"/>
  <c r="K64" i="1"/>
  <c r="L64" i="1"/>
  <c r="M64" i="1"/>
  <c r="K65" i="1"/>
  <c r="L65" i="1"/>
  <c r="M65" i="1"/>
  <c r="K66" i="1"/>
  <c r="L66" i="1"/>
  <c r="M66" i="1"/>
  <c r="K67" i="1"/>
  <c r="L67" i="1"/>
  <c r="M67" i="1"/>
  <c r="K68" i="1"/>
  <c r="L68" i="1"/>
  <c r="M68" i="1"/>
  <c r="J60" i="1"/>
  <c r="J63" i="1"/>
  <c r="J64" i="1"/>
  <c r="J65" i="1"/>
  <c r="J66" i="1"/>
  <c r="J67" i="1"/>
  <c r="J68" i="1"/>
  <c r="R125" i="1"/>
  <c r="S125" i="1"/>
  <c r="T125" i="1"/>
  <c r="U125" i="1"/>
  <c r="R126" i="1"/>
  <c r="S126" i="1"/>
  <c r="T126" i="1"/>
  <c r="U126" i="1"/>
  <c r="R127" i="1"/>
  <c r="S127" i="1"/>
  <c r="T127" i="1"/>
  <c r="U127" i="1"/>
  <c r="R128" i="1"/>
  <c r="S128" i="1"/>
  <c r="T128" i="1"/>
  <c r="U128" i="1"/>
  <c r="R129" i="1"/>
  <c r="S129" i="1"/>
  <c r="T129" i="1"/>
  <c r="U129" i="1"/>
  <c r="R130" i="1"/>
  <c r="S130" i="1"/>
  <c r="T130" i="1"/>
  <c r="U130" i="1"/>
  <c r="R131" i="1"/>
  <c r="S131" i="1"/>
  <c r="T131" i="1"/>
  <c r="U131" i="1"/>
  <c r="M87" i="1"/>
  <c r="M88" i="1"/>
  <c r="M89" i="1"/>
  <c r="M90" i="1"/>
  <c r="M91" i="1"/>
  <c r="J71" i="1"/>
  <c r="K71" i="1"/>
  <c r="L71" i="1"/>
  <c r="M71" i="1"/>
  <c r="J72" i="1"/>
  <c r="K72" i="1"/>
  <c r="L72" i="1"/>
  <c r="M72" i="1"/>
  <c r="J73" i="1"/>
  <c r="K73" i="1"/>
  <c r="L73" i="1"/>
  <c r="M73" i="1"/>
  <c r="J41" i="1"/>
  <c r="K41" i="1"/>
  <c r="L41" i="1"/>
  <c r="M41" i="1"/>
  <c r="J42" i="1"/>
  <c r="K42" i="1"/>
  <c r="L42" i="1"/>
  <c r="M42" i="1"/>
  <c r="J43" i="1"/>
  <c r="K43" i="1"/>
  <c r="L43" i="1"/>
  <c r="M43" i="1"/>
  <c r="J44" i="1"/>
  <c r="K44" i="1"/>
  <c r="L44" i="1"/>
  <c r="M44" i="1"/>
  <c r="J45" i="1"/>
  <c r="K45" i="1"/>
  <c r="L45" i="1"/>
  <c r="M45" i="1"/>
  <c r="J46" i="1"/>
  <c r="K46" i="1"/>
  <c r="L46" i="1"/>
  <c r="M46" i="1"/>
  <c r="J47" i="1"/>
  <c r="K47" i="1"/>
  <c r="L47" i="1"/>
  <c r="M47" i="1"/>
  <c r="J48" i="1"/>
  <c r="K48" i="1"/>
  <c r="L48" i="1"/>
  <c r="M48" i="1"/>
  <c r="R95" i="7"/>
  <c r="S95" i="7"/>
  <c r="T95" i="7"/>
  <c r="U95" i="7"/>
  <c r="R96" i="7"/>
  <c r="S96" i="7"/>
  <c r="T96" i="7"/>
  <c r="U96" i="7"/>
  <c r="R97" i="7"/>
  <c r="S97" i="7"/>
  <c r="T97" i="7"/>
  <c r="U97" i="7"/>
  <c r="R98" i="7"/>
  <c r="S98" i="7"/>
  <c r="T98" i="7"/>
  <c r="U98" i="7"/>
  <c r="R99" i="7"/>
  <c r="S99" i="7"/>
  <c r="T99" i="7"/>
  <c r="U99" i="7"/>
  <c r="R100" i="7"/>
  <c r="S100" i="7"/>
  <c r="T100" i="7"/>
  <c r="U100" i="7"/>
  <c r="R101" i="7"/>
  <c r="S101" i="7"/>
  <c r="T101" i="7"/>
  <c r="U101" i="7"/>
  <c r="Q95" i="7"/>
  <c r="Q96" i="7"/>
  <c r="Q97" i="7"/>
  <c r="Q98" i="7"/>
  <c r="Q99" i="7"/>
  <c r="Q100" i="7"/>
  <c r="Q101" i="7"/>
  <c r="O95" i="7"/>
  <c r="O96" i="7"/>
  <c r="O97" i="7"/>
  <c r="O98" i="7"/>
  <c r="O99" i="7"/>
  <c r="O100" i="7"/>
  <c r="O101" i="7"/>
  <c r="M98" i="7"/>
  <c r="M99" i="7"/>
  <c r="M100" i="7"/>
  <c r="J65" i="7"/>
  <c r="K65" i="7"/>
  <c r="L65" i="7"/>
  <c r="J66" i="7"/>
  <c r="K66" i="7"/>
  <c r="L66" i="7"/>
  <c r="J67" i="7"/>
  <c r="K67" i="7"/>
  <c r="L67" i="7"/>
  <c r="J68" i="7"/>
  <c r="K68" i="7"/>
  <c r="L68" i="7"/>
  <c r="J69" i="7"/>
  <c r="K69" i="7"/>
  <c r="L69" i="7"/>
  <c r="J70" i="7"/>
  <c r="K70" i="7"/>
  <c r="L70" i="7"/>
  <c r="J71" i="7"/>
  <c r="K71" i="7"/>
  <c r="L71" i="7"/>
  <c r="J72" i="7"/>
  <c r="K72" i="7"/>
  <c r="L72" i="7"/>
  <c r="J48" i="7"/>
  <c r="K48" i="7"/>
  <c r="J49" i="7"/>
  <c r="K49" i="7"/>
  <c r="L48" i="7"/>
  <c r="M48" i="7"/>
  <c r="L49" i="7"/>
  <c r="M49" i="7"/>
  <c r="I57" i="7"/>
  <c r="M65" i="7"/>
  <c r="M66" i="7"/>
  <c r="M67" i="7"/>
  <c r="M68" i="7"/>
  <c r="M69" i="7"/>
  <c r="M70" i="7"/>
  <c r="M71" i="7"/>
  <c r="M72" i="7"/>
  <c r="M73" i="7"/>
  <c r="M115" i="7"/>
  <c r="M94" i="7"/>
  <c r="M95" i="7"/>
  <c r="M96" i="7"/>
  <c r="M97" i="7"/>
  <c r="N65" i="7"/>
  <c r="N66" i="7"/>
  <c r="N67" i="7"/>
  <c r="N68" i="7"/>
  <c r="N69" i="7"/>
  <c r="N70" i="7"/>
  <c r="N71" i="7"/>
  <c r="N72" i="7"/>
  <c r="N73" i="7"/>
  <c r="N74" i="7"/>
  <c r="R65" i="7"/>
  <c r="S65" i="7"/>
  <c r="T65" i="7"/>
  <c r="U65" i="7"/>
  <c r="R66" i="7"/>
  <c r="S66" i="7"/>
  <c r="T66" i="7"/>
  <c r="U66" i="7"/>
  <c r="R67" i="7"/>
  <c r="S67" i="7"/>
  <c r="T67" i="7"/>
  <c r="U67" i="7"/>
  <c r="R68" i="7"/>
  <c r="S68" i="7"/>
  <c r="T68" i="7"/>
  <c r="U68" i="7"/>
  <c r="R69" i="7"/>
  <c r="S69" i="7"/>
  <c r="T69" i="7"/>
  <c r="U69" i="7"/>
  <c r="R70" i="7"/>
  <c r="S70" i="7"/>
  <c r="T70" i="7"/>
  <c r="U70" i="7"/>
  <c r="R71" i="7"/>
  <c r="S71" i="7"/>
  <c r="T71" i="7"/>
  <c r="U71" i="7"/>
  <c r="R72" i="7"/>
  <c r="S72" i="7"/>
  <c r="T72" i="7"/>
  <c r="U72" i="7"/>
  <c r="R73" i="7"/>
  <c r="S73" i="7"/>
  <c r="T73" i="7"/>
  <c r="U73" i="7"/>
  <c r="R74" i="7"/>
  <c r="S74" i="7"/>
  <c r="T74" i="7"/>
  <c r="U74" i="7"/>
  <c r="O65" i="7"/>
  <c r="O66" i="7"/>
  <c r="O67" i="7"/>
  <c r="O68" i="7"/>
  <c r="O69" i="7"/>
  <c r="O70" i="7"/>
  <c r="O71" i="7"/>
  <c r="O72" i="7"/>
  <c r="O73" i="7"/>
  <c r="O74" i="7"/>
  <c r="Q65" i="7"/>
  <c r="Q66" i="7"/>
  <c r="Q67" i="7"/>
  <c r="Q68" i="7"/>
  <c r="Q69" i="7"/>
  <c r="Q70" i="7"/>
  <c r="Q71" i="7"/>
  <c r="Q72" i="7"/>
  <c r="Q73" i="7"/>
  <c r="Q74" i="7"/>
  <c r="I65" i="7"/>
  <c r="I66" i="7"/>
  <c r="I67" i="7"/>
  <c r="I68" i="7"/>
  <c r="I69" i="7"/>
  <c r="I70" i="7"/>
  <c r="I71" i="7"/>
  <c r="I72" i="7"/>
  <c r="I73" i="7"/>
  <c r="I74" i="7"/>
  <c r="R94" i="7"/>
  <c r="T94" i="7"/>
  <c r="U94" i="7" s="1"/>
  <c r="Q94" i="7"/>
  <c r="O94" i="7"/>
  <c r="S94" i="7" s="1"/>
  <c r="R115" i="7"/>
  <c r="S115" i="7"/>
  <c r="T115" i="7"/>
  <c r="U115" i="7"/>
  <c r="R116" i="7"/>
  <c r="S116" i="7"/>
  <c r="T116" i="7"/>
  <c r="U116" i="7"/>
  <c r="O114" i="7"/>
  <c r="O115" i="7"/>
  <c r="O116" i="7"/>
  <c r="Q114" i="7"/>
  <c r="Q115" i="7"/>
  <c r="Q116" i="7"/>
  <c r="N48" i="7"/>
  <c r="O48" i="7"/>
  <c r="Q48" i="7"/>
  <c r="N49" i="7"/>
  <c r="O49" i="7"/>
  <c r="Q49" i="7"/>
  <c r="R48" i="7"/>
  <c r="S48" i="7"/>
  <c r="T48" i="7"/>
  <c r="U48" i="7"/>
  <c r="R49" i="7"/>
  <c r="S49" i="7"/>
  <c r="T49" i="7"/>
  <c r="U49" i="7"/>
  <c r="T75" i="8" l="1"/>
  <c r="T50" i="8"/>
  <c r="G30" i="8" s="1"/>
  <c r="G199" i="8" s="1"/>
  <c r="U50" i="8"/>
  <c r="U75" i="8"/>
  <c r="R60" i="1"/>
  <c r="G31" i="8" l="1"/>
  <c r="G200" i="8" s="1"/>
  <c r="Q45" i="7" l="1"/>
  <c r="Q46" i="7"/>
  <c r="J41" i="7"/>
  <c r="K41" i="7"/>
  <c r="L41" i="7"/>
  <c r="M41" i="7"/>
  <c r="O41" i="7"/>
  <c r="S41" i="7" s="1"/>
  <c r="N43" i="7"/>
  <c r="J42" i="7"/>
  <c r="K42" i="7"/>
  <c r="L42" i="7"/>
  <c r="M42" i="7"/>
  <c r="J43" i="7"/>
  <c r="K43" i="7"/>
  <c r="L43" i="7"/>
  <c r="M43" i="7"/>
  <c r="S45" i="7"/>
  <c r="R46" i="7"/>
  <c r="S46" i="7"/>
  <c r="T46" i="7"/>
  <c r="U46" i="7"/>
  <c r="R47" i="7"/>
  <c r="S47" i="7"/>
  <c r="T47" i="7"/>
  <c r="U47" i="7"/>
  <c r="R43" i="7"/>
  <c r="S43" i="7"/>
  <c r="T43" i="7"/>
  <c r="U43" i="7" s="1"/>
  <c r="P51" i="7"/>
  <c r="U162" i="1"/>
  <c r="S193" i="7"/>
  <c r="S194" i="7"/>
  <c r="S195" i="7"/>
  <c r="S192" i="7"/>
  <c r="T92" i="7"/>
  <c r="T91" i="7"/>
  <c r="T90" i="7"/>
  <c r="T89" i="7"/>
  <c r="S186" i="7"/>
  <c r="R186" i="7"/>
  <c r="S185" i="7"/>
  <c r="R185" i="7"/>
  <c r="R184" i="7"/>
  <c r="R183" i="7"/>
  <c r="R182" i="7"/>
  <c r="R181" i="7"/>
  <c r="R180" i="7"/>
  <c r="R179" i="7"/>
  <c r="R178" i="7"/>
  <c r="R177" i="7"/>
  <c r="U167" i="7"/>
  <c r="U168" i="7"/>
  <c r="U169" i="7"/>
  <c r="U170" i="7"/>
  <c r="U171" i="7"/>
  <c r="U155" i="7"/>
  <c r="U156" i="7"/>
  <c r="T138" i="7"/>
  <c r="T139" i="7"/>
  <c r="T140" i="7"/>
  <c r="T141" i="7"/>
  <c r="T142" i="7"/>
  <c r="T143" i="7"/>
  <c r="T144" i="7"/>
  <c r="T145" i="7"/>
  <c r="T146" i="7"/>
  <c r="T147" i="7"/>
  <c r="T148" i="7"/>
  <c r="T149" i="7"/>
  <c r="T150" i="7"/>
  <c r="T151" i="7"/>
  <c r="T152" i="7"/>
  <c r="T153" i="7"/>
  <c r="T154" i="7"/>
  <c r="T155" i="7"/>
  <c r="T156" i="7"/>
  <c r="S155" i="7"/>
  <c r="S156" i="7"/>
  <c r="S137" i="1"/>
  <c r="S178" i="1"/>
  <c r="S179" i="1"/>
  <c r="S180" i="1"/>
  <c r="S181" i="1"/>
  <c r="S182" i="1"/>
  <c r="S183" i="1"/>
  <c r="S184" i="1"/>
  <c r="S185" i="1"/>
  <c r="S186" i="1"/>
  <c r="S177" i="1"/>
  <c r="R178" i="1"/>
  <c r="R179" i="1"/>
  <c r="R180" i="1"/>
  <c r="R181" i="1"/>
  <c r="R182" i="1"/>
  <c r="R183" i="1"/>
  <c r="R184" i="1"/>
  <c r="R185" i="1"/>
  <c r="R186" i="1"/>
  <c r="R177" i="1"/>
  <c r="R162" i="1"/>
  <c r="S162" i="1"/>
  <c r="S138" i="1"/>
  <c r="S139" i="1"/>
  <c r="S140" i="1"/>
  <c r="S141" i="1"/>
  <c r="S142" i="1"/>
  <c r="S143" i="1"/>
  <c r="S193" i="1"/>
  <c r="S194" i="1"/>
  <c r="S195" i="1"/>
  <c r="S192" i="1"/>
  <c r="S123" i="1"/>
  <c r="S124" i="1"/>
  <c r="S122" i="1"/>
  <c r="R123" i="1"/>
  <c r="R124" i="1"/>
  <c r="R122" i="1"/>
  <c r="R108" i="1"/>
  <c r="R109" i="1"/>
  <c r="R110" i="1"/>
  <c r="R111" i="1"/>
  <c r="R112" i="1"/>
  <c r="R113" i="1"/>
  <c r="R114" i="1"/>
  <c r="R115" i="1"/>
  <c r="R116" i="1"/>
  <c r="R107" i="1"/>
  <c r="S108" i="1"/>
  <c r="S109" i="1"/>
  <c r="S110" i="1"/>
  <c r="S111" i="1"/>
  <c r="S112" i="1"/>
  <c r="S113" i="1"/>
  <c r="S114" i="1"/>
  <c r="S115" i="1"/>
  <c r="S116" i="1"/>
  <c r="R81" i="1"/>
  <c r="R80" i="1"/>
  <c r="R138" i="7"/>
  <c r="R139" i="7"/>
  <c r="R140" i="7"/>
  <c r="R141" i="7"/>
  <c r="R142" i="7"/>
  <c r="R143" i="7"/>
  <c r="R144" i="7"/>
  <c r="R145" i="7"/>
  <c r="R146" i="7"/>
  <c r="R147" i="7"/>
  <c r="R148" i="7"/>
  <c r="R149" i="7"/>
  <c r="R150" i="7"/>
  <c r="R151" i="7"/>
  <c r="R152" i="7"/>
  <c r="R153" i="7"/>
  <c r="R154" i="7"/>
  <c r="R155" i="7"/>
  <c r="R156" i="7"/>
  <c r="R138" i="1"/>
  <c r="R139" i="1"/>
  <c r="R140" i="1"/>
  <c r="R141" i="1"/>
  <c r="R142" i="1"/>
  <c r="R143" i="1"/>
  <c r="R81" i="7"/>
  <c r="R82" i="7"/>
  <c r="R83" i="7"/>
  <c r="R84" i="7"/>
  <c r="R85" i="7"/>
  <c r="R86" i="7"/>
  <c r="R87" i="7"/>
  <c r="R88" i="7"/>
  <c r="R89" i="7"/>
  <c r="R90" i="7"/>
  <c r="R91" i="7"/>
  <c r="R92" i="7"/>
  <c r="R93" i="7"/>
  <c r="R108" i="7"/>
  <c r="R109" i="7"/>
  <c r="R110" i="7"/>
  <c r="R111" i="7"/>
  <c r="R112" i="7"/>
  <c r="R113" i="7"/>
  <c r="R114" i="7"/>
  <c r="R107" i="7"/>
  <c r="R123" i="7"/>
  <c r="R124" i="7"/>
  <c r="R125" i="7"/>
  <c r="R126" i="7"/>
  <c r="R127" i="7"/>
  <c r="R128" i="7"/>
  <c r="R129" i="7"/>
  <c r="R130" i="7"/>
  <c r="R131" i="7"/>
  <c r="R122" i="7"/>
  <c r="S128" i="7"/>
  <c r="S130" i="7"/>
  <c r="S131" i="7"/>
  <c r="S114" i="7"/>
  <c r="T88" i="7"/>
  <c r="T87" i="7"/>
  <c r="S41" i="1"/>
  <c r="S42" i="1"/>
  <c r="S43" i="1"/>
  <c r="S44" i="1"/>
  <c r="S45" i="1"/>
  <c r="S46" i="1"/>
  <c r="S47" i="1"/>
  <c r="S49" i="1"/>
  <c r="Q37" i="1"/>
  <c r="Q38" i="1"/>
  <c r="Q39" i="1"/>
  <c r="Q40" i="1"/>
  <c r="Q41" i="1"/>
  <c r="Q42" i="1"/>
  <c r="Q43" i="1"/>
  <c r="Q44" i="1"/>
  <c r="Q45" i="1"/>
  <c r="Q46" i="1"/>
  <c r="Q47" i="1"/>
  <c r="Q49" i="1"/>
  <c r="Q36" i="1"/>
  <c r="O37" i="1"/>
  <c r="S37" i="1" s="1"/>
  <c r="O38" i="1"/>
  <c r="S38" i="1" s="1"/>
  <c r="O39" i="1"/>
  <c r="S39" i="1" s="1"/>
  <c r="O40" i="1"/>
  <c r="S40" i="1" s="1"/>
  <c r="O41" i="1"/>
  <c r="O42" i="1"/>
  <c r="O43" i="1"/>
  <c r="O44" i="1"/>
  <c r="O45" i="1"/>
  <c r="O46" i="1"/>
  <c r="O47" i="1"/>
  <c r="O49" i="1"/>
  <c r="O36" i="1"/>
  <c r="S36" i="1" s="1"/>
  <c r="Q56" i="1"/>
  <c r="Q57" i="1"/>
  <c r="Q58" i="1"/>
  <c r="Q59" i="1"/>
  <c r="Q55" i="1"/>
  <c r="S56" i="1"/>
  <c r="S57" i="1"/>
  <c r="S58" i="1"/>
  <c r="S59" i="1"/>
  <c r="S68" i="1"/>
  <c r="S69" i="1"/>
  <c r="S70" i="1"/>
  <c r="S71" i="1"/>
  <c r="S72" i="1"/>
  <c r="S73" i="1"/>
  <c r="S74" i="1"/>
  <c r="S55" i="1"/>
  <c r="O37" i="7"/>
  <c r="S37" i="7" s="1"/>
  <c r="O38" i="7"/>
  <c r="S38" i="7" s="1"/>
  <c r="O39" i="7"/>
  <c r="S39" i="7" s="1"/>
  <c r="O40" i="7"/>
  <c r="S40" i="7" s="1"/>
  <c r="O42" i="7"/>
  <c r="S42" i="7" s="1"/>
  <c r="O43" i="7"/>
  <c r="O44" i="7"/>
  <c r="S44" i="7" s="1"/>
  <c r="O46" i="7"/>
  <c r="O47" i="7"/>
  <c r="O36" i="7"/>
  <c r="S36" i="7" s="1"/>
  <c r="Q36" i="7"/>
  <c r="Q37" i="7"/>
  <c r="Q38" i="7"/>
  <c r="Q39" i="7"/>
  <c r="Q40" i="7"/>
  <c r="Q42" i="7"/>
  <c r="Q43" i="7"/>
  <c r="Q44" i="7"/>
  <c r="Q47" i="7"/>
  <c r="I56" i="7"/>
  <c r="I58" i="7"/>
  <c r="I59" i="7"/>
  <c r="I60" i="7"/>
  <c r="I61" i="7"/>
  <c r="I62" i="7"/>
  <c r="I63" i="7"/>
  <c r="I64" i="7"/>
  <c r="I55" i="7"/>
  <c r="O56" i="7"/>
  <c r="S56" i="7" s="1"/>
  <c r="O57" i="7"/>
  <c r="S57" i="7" s="1"/>
  <c r="O58" i="7"/>
  <c r="Q58" i="7" s="1"/>
  <c r="O59" i="7"/>
  <c r="Q59" i="7" s="1"/>
  <c r="O60" i="7"/>
  <c r="S60" i="7" s="1"/>
  <c r="O61" i="7"/>
  <c r="S61" i="7" s="1"/>
  <c r="O62" i="7"/>
  <c r="S62" i="7" s="1"/>
  <c r="O63" i="7"/>
  <c r="S63" i="7" s="1"/>
  <c r="O64" i="7"/>
  <c r="S64" i="7" s="1"/>
  <c r="O55" i="7"/>
  <c r="Q55" i="7" s="1"/>
  <c r="Q87" i="7"/>
  <c r="Q88" i="7"/>
  <c r="Q89" i="7"/>
  <c r="Q90" i="7"/>
  <c r="Q91" i="7"/>
  <c r="Q92" i="7"/>
  <c r="Q93" i="7"/>
  <c r="O87" i="7"/>
  <c r="S87" i="7" s="1"/>
  <c r="O88" i="7"/>
  <c r="S88" i="7" s="1"/>
  <c r="O89" i="7"/>
  <c r="S89" i="7" s="1"/>
  <c r="O90" i="7"/>
  <c r="S90" i="7" s="1"/>
  <c r="O91" i="7"/>
  <c r="S91" i="7" s="1"/>
  <c r="O92" i="7"/>
  <c r="S92" i="7" s="1"/>
  <c r="O93" i="7"/>
  <c r="S93" i="7" s="1"/>
  <c r="R80" i="7"/>
  <c r="M147" i="7"/>
  <c r="M148" i="7"/>
  <c r="M149" i="7"/>
  <c r="M150" i="7"/>
  <c r="M151" i="7"/>
  <c r="M152" i="7"/>
  <c r="M153" i="7"/>
  <c r="M154" i="7"/>
  <c r="M87" i="7"/>
  <c r="M88" i="7"/>
  <c r="M89" i="7"/>
  <c r="M90" i="7"/>
  <c r="M91" i="7"/>
  <c r="M92" i="7"/>
  <c r="M93" i="7"/>
  <c r="J63" i="7"/>
  <c r="K63" i="7"/>
  <c r="L63" i="7"/>
  <c r="J64" i="7"/>
  <c r="K64" i="7"/>
  <c r="L64" i="7"/>
  <c r="M63" i="7"/>
  <c r="M64" i="7"/>
  <c r="J44" i="7"/>
  <c r="K44" i="7"/>
  <c r="K45" i="7"/>
  <c r="L44" i="7"/>
  <c r="M44" i="7"/>
  <c r="N46" i="7"/>
  <c r="N47" i="7"/>
  <c r="C200" i="7"/>
  <c r="C199" i="7"/>
  <c r="U186" i="7"/>
  <c r="T186" i="7"/>
  <c r="Q186" i="7"/>
  <c r="O186" i="7"/>
  <c r="M186" i="7"/>
  <c r="U185" i="7"/>
  <c r="T185" i="7"/>
  <c r="Q185" i="7"/>
  <c r="O185" i="7"/>
  <c r="M185" i="7"/>
  <c r="T184" i="7"/>
  <c r="Q184" i="7"/>
  <c r="O184" i="7"/>
  <c r="S184" i="7" s="1"/>
  <c r="M184" i="7"/>
  <c r="T183" i="7"/>
  <c r="Q183" i="7"/>
  <c r="O183" i="7"/>
  <c r="S183" i="7" s="1"/>
  <c r="M183" i="7"/>
  <c r="T182" i="7"/>
  <c r="Q182" i="7"/>
  <c r="O182" i="7"/>
  <c r="S182" i="7" s="1"/>
  <c r="M182" i="7"/>
  <c r="T181" i="7"/>
  <c r="Q181" i="7"/>
  <c r="O181" i="7"/>
  <c r="S181" i="7" s="1"/>
  <c r="M181" i="7"/>
  <c r="T180" i="7"/>
  <c r="Q180" i="7"/>
  <c r="O180" i="7"/>
  <c r="S180" i="7" s="1"/>
  <c r="M180" i="7"/>
  <c r="T179" i="7"/>
  <c r="Q179" i="7"/>
  <c r="O179" i="7"/>
  <c r="S179" i="7" s="1"/>
  <c r="M179" i="7"/>
  <c r="T178" i="7"/>
  <c r="Q178" i="7"/>
  <c r="O178" i="7"/>
  <c r="S178" i="7" s="1"/>
  <c r="M178" i="7"/>
  <c r="T177" i="7"/>
  <c r="Q177" i="7"/>
  <c r="O177" i="7"/>
  <c r="S177" i="7" s="1"/>
  <c r="M177" i="7"/>
  <c r="T171" i="7"/>
  <c r="R171" i="7"/>
  <c r="Q171" i="7"/>
  <c r="S171" i="7" s="1"/>
  <c r="O171" i="7"/>
  <c r="M171" i="7"/>
  <c r="T170" i="7"/>
  <c r="R170" i="7"/>
  <c r="Q170" i="7"/>
  <c r="S170" i="7" s="1"/>
  <c r="O170" i="7"/>
  <c r="M170" i="7"/>
  <c r="T169" i="7"/>
  <c r="R169" i="7"/>
  <c r="Q169" i="7"/>
  <c r="O169" i="7"/>
  <c r="M169" i="7"/>
  <c r="T168" i="7"/>
  <c r="R168" i="7"/>
  <c r="Q168" i="7"/>
  <c r="S168" i="7" s="1"/>
  <c r="O168" i="7"/>
  <c r="M168" i="7"/>
  <c r="T167" i="7"/>
  <c r="R167" i="7"/>
  <c r="Q167" i="7"/>
  <c r="S167" i="7" s="1"/>
  <c r="O167" i="7"/>
  <c r="M167" i="7"/>
  <c r="T166" i="7"/>
  <c r="R166" i="7"/>
  <c r="Q166" i="7"/>
  <c r="S166" i="7" s="1"/>
  <c r="O166" i="7"/>
  <c r="M166" i="7"/>
  <c r="T165" i="7"/>
  <c r="R165" i="7"/>
  <c r="Q165" i="7"/>
  <c r="O165" i="7"/>
  <c r="M165" i="7"/>
  <c r="T164" i="7"/>
  <c r="R164" i="7"/>
  <c r="Q164" i="7"/>
  <c r="S164" i="7" s="1"/>
  <c r="O164" i="7"/>
  <c r="M164" i="7"/>
  <c r="T163" i="7"/>
  <c r="R163" i="7"/>
  <c r="Q163" i="7"/>
  <c r="S163" i="7" s="1"/>
  <c r="O163" i="7"/>
  <c r="M163" i="7"/>
  <c r="T162" i="7"/>
  <c r="R162" i="7"/>
  <c r="Q162" i="7"/>
  <c r="S162" i="7" s="1"/>
  <c r="O162" i="7"/>
  <c r="M162" i="7"/>
  <c r="Q156" i="7"/>
  <c r="O156" i="7"/>
  <c r="M156" i="7"/>
  <c r="Q155" i="7"/>
  <c r="O155" i="7"/>
  <c r="M155" i="7"/>
  <c r="Q154" i="7"/>
  <c r="O154" i="7"/>
  <c r="S154" i="7" s="1"/>
  <c r="Q153" i="7"/>
  <c r="O153" i="7"/>
  <c r="S153" i="7" s="1"/>
  <c r="Q152" i="7"/>
  <c r="O152" i="7"/>
  <c r="S152" i="7" s="1"/>
  <c r="Q151" i="7"/>
  <c r="O151" i="7"/>
  <c r="S151" i="7" s="1"/>
  <c r="Q150" i="7"/>
  <c r="O150" i="7"/>
  <c r="S150" i="7" s="1"/>
  <c r="Q149" i="7"/>
  <c r="O149" i="7"/>
  <c r="S149" i="7" s="1"/>
  <c r="Q148" i="7"/>
  <c r="O148" i="7"/>
  <c r="S148" i="7" s="1"/>
  <c r="Q147" i="7"/>
  <c r="O147" i="7"/>
  <c r="S147" i="7" s="1"/>
  <c r="Q146" i="7"/>
  <c r="O146" i="7"/>
  <c r="S146" i="7" s="1"/>
  <c r="M146" i="7"/>
  <c r="Q145" i="7"/>
  <c r="O145" i="7"/>
  <c r="S145" i="7" s="1"/>
  <c r="M145" i="7"/>
  <c r="Q144" i="7"/>
  <c r="O144" i="7"/>
  <c r="S144" i="7" s="1"/>
  <c r="M144" i="7"/>
  <c r="Q143" i="7"/>
  <c r="O143" i="7"/>
  <c r="S143" i="7" s="1"/>
  <c r="M143" i="7"/>
  <c r="Q142" i="7"/>
  <c r="O142" i="7"/>
  <c r="S142" i="7" s="1"/>
  <c r="M142" i="7"/>
  <c r="Q141" i="7"/>
  <c r="O141" i="7"/>
  <c r="S141" i="7" s="1"/>
  <c r="M141" i="7"/>
  <c r="Q140" i="7"/>
  <c r="O140" i="7"/>
  <c r="S140" i="7" s="1"/>
  <c r="M140" i="7"/>
  <c r="Q139" i="7"/>
  <c r="O139" i="7"/>
  <c r="S139" i="7" s="1"/>
  <c r="M139" i="7"/>
  <c r="Q138" i="7"/>
  <c r="O138" i="7"/>
  <c r="S138" i="7" s="1"/>
  <c r="M138" i="7"/>
  <c r="T137" i="7"/>
  <c r="R137" i="7"/>
  <c r="Q137" i="7"/>
  <c r="O137" i="7"/>
  <c r="S137" i="7" s="1"/>
  <c r="M137" i="7"/>
  <c r="P197" i="7"/>
  <c r="H196" i="7"/>
  <c r="U195" i="7"/>
  <c r="T195" i="7"/>
  <c r="R195" i="7"/>
  <c r="N195" i="7"/>
  <c r="M195" i="7"/>
  <c r="L195" i="7"/>
  <c r="K195" i="7"/>
  <c r="J195" i="7"/>
  <c r="M194" i="7"/>
  <c r="L194" i="7"/>
  <c r="K194" i="7"/>
  <c r="J194" i="7"/>
  <c r="M193" i="7"/>
  <c r="L193" i="7"/>
  <c r="K193" i="7"/>
  <c r="J193" i="7"/>
  <c r="M192" i="7"/>
  <c r="L192" i="7"/>
  <c r="K192" i="7"/>
  <c r="J192" i="7"/>
  <c r="N191" i="7"/>
  <c r="U131" i="7"/>
  <c r="T131" i="7"/>
  <c r="Q131" i="7"/>
  <c r="O131" i="7"/>
  <c r="M131" i="7"/>
  <c r="U130" i="7"/>
  <c r="T130" i="7"/>
  <c r="Q130" i="7"/>
  <c r="O130" i="7"/>
  <c r="M130" i="7"/>
  <c r="T129" i="7"/>
  <c r="Q129" i="7"/>
  <c r="O129" i="7"/>
  <c r="S129" i="7" s="1"/>
  <c r="M129" i="7"/>
  <c r="U128" i="7"/>
  <c r="T128" i="7"/>
  <c r="Q128" i="7"/>
  <c r="O128" i="7"/>
  <c r="M128" i="7"/>
  <c r="T127" i="7"/>
  <c r="Q127" i="7"/>
  <c r="O127" i="7"/>
  <c r="S127" i="7" s="1"/>
  <c r="M127" i="7"/>
  <c r="T126" i="7"/>
  <c r="Q126" i="7"/>
  <c r="O126" i="7"/>
  <c r="S126" i="7" s="1"/>
  <c r="M126" i="7"/>
  <c r="T125" i="7"/>
  <c r="Q125" i="7"/>
  <c r="O125" i="7"/>
  <c r="S125" i="7" s="1"/>
  <c r="M125" i="7"/>
  <c r="T124" i="7"/>
  <c r="Q124" i="7"/>
  <c r="O124" i="7"/>
  <c r="S124" i="7" s="1"/>
  <c r="M124" i="7"/>
  <c r="T123" i="7"/>
  <c r="Q123" i="7"/>
  <c r="O123" i="7"/>
  <c r="S123" i="7" s="1"/>
  <c r="M123" i="7"/>
  <c r="T122" i="7"/>
  <c r="Q122" i="7"/>
  <c r="O122" i="7"/>
  <c r="S122" i="7" s="1"/>
  <c r="M122" i="7"/>
  <c r="M116" i="7"/>
  <c r="U114" i="7"/>
  <c r="T114" i="7"/>
  <c r="M114" i="7"/>
  <c r="T113" i="7"/>
  <c r="Q113" i="7"/>
  <c r="O113" i="7"/>
  <c r="S113" i="7" s="1"/>
  <c r="M113" i="7"/>
  <c r="T112" i="7"/>
  <c r="Q112" i="7"/>
  <c r="O112" i="7"/>
  <c r="S112" i="7" s="1"/>
  <c r="M112" i="7"/>
  <c r="T111" i="7"/>
  <c r="Q111" i="7"/>
  <c r="O111" i="7"/>
  <c r="S111" i="7" s="1"/>
  <c r="M111" i="7"/>
  <c r="T110" i="7"/>
  <c r="Q110" i="7"/>
  <c r="O110" i="7"/>
  <c r="S110" i="7" s="1"/>
  <c r="M110" i="7"/>
  <c r="T109" i="7"/>
  <c r="Q109" i="7"/>
  <c r="O109" i="7"/>
  <c r="S109" i="7" s="1"/>
  <c r="M109" i="7"/>
  <c r="T108" i="7"/>
  <c r="Q108" i="7"/>
  <c r="O108" i="7"/>
  <c r="S108" i="7" s="1"/>
  <c r="M108" i="7"/>
  <c r="T107" i="7"/>
  <c r="Q107" i="7"/>
  <c r="O107" i="7"/>
  <c r="S107" i="7" s="1"/>
  <c r="M107" i="7"/>
  <c r="M101" i="7"/>
  <c r="T93" i="7"/>
  <c r="T86" i="7"/>
  <c r="Q86" i="7"/>
  <c r="O86" i="7"/>
  <c r="S86" i="7" s="1"/>
  <c r="M86" i="7"/>
  <c r="T85" i="7"/>
  <c r="Q85" i="7"/>
  <c r="O85" i="7"/>
  <c r="S85" i="7" s="1"/>
  <c r="M85" i="7"/>
  <c r="T84" i="7"/>
  <c r="Q84" i="7"/>
  <c r="O84" i="7"/>
  <c r="S84" i="7" s="1"/>
  <c r="M84" i="7"/>
  <c r="T83" i="7"/>
  <c r="Q83" i="7"/>
  <c r="O83" i="7"/>
  <c r="S83" i="7" s="1"/>
  <c r="M83" i="7"/>
  <c r="T82" i="7"/>
  <c r="Q82" i="7"/>
  <c r="O82" i="7"/>
  <c r="S82" i="7" s="1"/>
  <c r="M82" i="7"/>
  <c r="T81" i="7"/>
  <c r="Q81" i="7"/>
  <c r="O81" i="7"/>
  <c r="S81" i="7" s="1"/>
  <c r="M81" i="7"/>
  <c r="T80" i="7"/>
  <c r="Q80" i="7"/>
  <c r="O80" i="7"/>
  <c r="S80" i="7" s="1"/>
  <c r="M80" i="7"/>
  <c r="P76" i="7"/>
  <c r="H75" i="7"/>
  <c r="M74" i="7"/>
  <c r="L74" i="7"/>
  <c r="K74" i="7"/>
  <c r="J74" i="7"/>
  <c r="L73" i="7"/>
  <c r="K73" i="7"/>
  <c r="J73" i="7"/>
  <c r="M62" i="7"/>
  <c r="L62" i="7"/>
  <c r="K62" i="7"/>
  <c r="J62" i="7"/>
  <c r="M61" i="7"/>
  <c r="L61" i="7"/>
  <c r="K61" i="7"/>
  <c r="J61" i="7"/>
  <c r="M60" i="7"/>
  <c r="L60" i="7"/>
  <c r="K60" i="7"/>
  <c r="J60" i="7"/>
  <c r="M59" i="7"/>
  <c r="L59" i="7"/>
  <c r="K59" i="7"/>
  <c r="J59" i="7"/>
  <c r="M58" i="7"/>
  <c r="L58" i="7"/>
  <c r="K58" i="7"/>
  <c r="J58" i="7"/>
  <c r="M57" i="7"/>
  <c r="L57" i="7"/>
  <c r="K57" i="7"/>
  <c r="J57" i="7"/>
  <c r="M56" i="7"/>
  <c r="L56" i="7"/>
  <c r="K56" i="7"/>
  <c r="J56" i="7"/>
  <c r="M55" i="7"/>
  <c r="L55" i="7"/>
  <c r="K55" i="7"/>
  <c r="J55" i="7"/>
  <c r="N54" i="7"/>
  <c r="H50" i="7"/>
  <c r="M47" i="7"/>
  <c r="L47" i="7"/>
  <c r="K47" i="7"/>
  <c r="J47" i="7"/>
  <c r="M46" i="7"/>
  <c r="L46" i="7"/>
  <c r="K46" i="7"/>
  <c r="J46" i="7"/>
  <c r="M45" i="7"/>
  <c r="L45" i="7"/>
  <c r="J45" i="7"/>
  <c r="M40" i="7"/>
  <c r="L40" i="7"/>
  <c r="K40" i="7"/>
  <c r="J40" i="7"/>
  <c r="M39" i="7"/>
  <c r="L39" i="7"/>
  <c r="K39" i="7"/>
  <c r="J39" i="7"/>
  <c r="M38" i="7"/>
  <c r="L38" i="7"/>
  <c r="K38" i="7"/>
  <c r="J38" i="7"/>
  <c r="M37" i="7"/>
  <c r="L37" i="7"/>
  <c r="K37" i="7"/>
  <c r="J37" i="7"/>
  <c r="M36" i="7"/>
  <c r="L36" i="7"/>
  <c r="K36" i="7"/>
  <c r="J36" i="7"/>
  <c r="N35" i="7"/>
  <c r="N191" i="1"/>
  <c r="U89" i="7" l="1"/>
  <c r="U84" i="7"/>
  <c r="U86" i="7"/>
  <c r="U88" i="7"/>
  <c r="U90" i="7"/>
  <c r="U93" i="7"/>
  <c r="U85" i="7"/>
  <c r="U91" i="7"/>
  <c r="U92" i="7"/>
  <c r="U87" i="7"/>
  <c r="U179" i="7"/>
  <c r="U129" i="7"/>
  <c r="N39" i="7"/>
  <c r="T39" i="7" s="1"/>
  <c r="U39" i="7" s="1"/>
  <c r="N45" i="7"/>
  <c r="R45" i="7" s="1"/>
  <c r="N38" i="7"/>
  <c r="T38" i="7" s="1"/>
  <c r="U38" i="7" s="1"/>
  <c r="N41" i="7"/>
  <c r="R41" i="7" s="1"/>
  <c r="N44" i="7"/>
  <c r="R44" i="7" s="1"/>
  <c r="N42" i="7"/>
  <c r="R42" i="7" s="1"/>
  <c r="U154" i="7"/>
  <c r="N40" i="7"/>
  <c r="T40" i="7" s="1"/>
  <c r="U40" i="7" s="1"/>
  <c r="U178" i="7"/>
  <c r="U177" i="7"/>
  <c r="U152" i="7"/>
  <c r="U183" i="7"/>
  <c r="U163" i="7"/>
  <c r="N194" i="7"/>
  <c r="R194" i="7" s="1"/>
  <c r="U162" i="7"/>
  <c r="U164" i="7"/>
  <c r="U153" i="7"/>
  <c r="U165" i="7"/>
  <c r="U137" i="7"/>
  <c r="U180" i="7"/>
  <c r="U182" i="7"/>
  <c r="U184" i="7"/>
  <c r="U151" i="7"/>
  <c r="U149" i="7"/>
  <c r="N56" i="7"/>
  <c r="T56" i="7" s="1"/>
  <c r="U56" i="7" s="1"/>
  <c r="U166" i="7"/>
  <c r="N192" i="7"/>
  <c r="T192" i="7" s="1"/>
  <c r="U192" i="7" s="1"/>
  <c r="U122" i="7"/>
  <c r="U124" i="7"/>
  <c r="U126" i="7"/>
  <c r="U140" i="7"/>
  <c r="U80" i="7"/>
  <c r="U150" i="7"/>
  <c r="U82" i="7"/>
  <c r="U108" i="7"/>
  <c r="U110" i="7"/>
  <c r="U112" i="7"/>
  <c r="U139" i="7"/>
  <c r="N193" i="7"/>
  <c r="R193" i="7" s="1"/>
  <c r="U147" i="7"/>
  <c r="N55" i="7"/>
  <c r="R55" i="7" s="1"/>
  <c r="Q64" i="7"/>
  <c r="U146" i="7"/>
  <c r="U138" i="7"/>
  <c r="Q63" i="7"/>
  <c r="U145" i="7"/>
  <c r="U144" i="7"/>
  <c r="U181" i="7"/>
  <c r="U143" i="7"/>
  <c r="U142" i="7"/>
  <c r="U141" i="7"/>
  <c r="N57" i="7"/>
  <c r="R57" i="7" s="1"/>
  <c r="N59" i="7"/>
  <c r="R59" i="7" s="1"/>
  <c r="N61" i="7"/>
  <c r="T61" i="7" s="1"/>
  <c r="U61" i="7" s="1"/>
  <c r="U123" i="7"/>
  <c r="N58" i="7"/>
  <c r="T58" i="7" s="1"/>
  <c r="U58" i="7" s="1"/>
  <c r="U83" i="7"/>
  <c r="U107" i="7"/>
  <c r="U109" i="7"/>
  <c r="U111" i="7"/>
  <c r="U113" i="7"/>
  <c r="Q57" i="7"/>
  <c r="N64" i="7"/>
  <c r="T64" i="7" s="1"/>
  <c r="U64" i="7" s="1"/>
  <c r="N37" i="7"/>
  <c r="T37" i="7" s="1"/>
  <c r="U37" i="7" s="1"/>
  <c r="U148" i="7"/>
  <c r="N63" i="7"/>
  <c r="T63" i="7" s="1"/>
  <c r="U63" i="7" s="1"/>
  <c r="Q56" i="7"/>
  <c r="N60" i="7"/>
  <c r="T60" i="7" s="1"/>
  <c r="U60" i="7" s="1"/>
  <c r="N62" i="7"/>
  <c r="R62" i="7" s="1"/>
  <c r="S59" i="7"/>
  <c r="N36" i="7"/>
  <c r="R36" i="7" s="1"/>
  <c r="Q62" i="7"/>
  <c r="S58" i="7"/>
  <c r="Q61" i="7"/>
  <c r="Q60" i="7"/>
  <c r="S55" i="7"/>
  <c r="U125" i="7"/>
  <c r="U127" i="7"/>
  <c r="T187" i="7"/>
  <c r="T172" i="7"/>
  <c r="T132" i="7"/>
  <c r="T157" i="7"/>
  <c r="T117" i="7"/>
  <c r="T102" i="7"/>
  <c r="U81" i="7"/>
  <c r="S169" i="7"/>
  <c r="S165" i="7"/>
  <c r="R71" i="1"/>
  <c r="R72" i="1"/>
  <c r="R41" i="1"/>
  <c r="R42" i="1"/>
  <c r="R43" i="1"/>
  <c r="N41" i="1"/>
  <c r="N42" i="1"/>
  <c r="N43" i="1"/>
  <c r="U116" i="1"/>
  <c r="T116" i="1"/>
  <c r="Q116" i="1"/>
  <c r="O116" i="1"/>
  <c r="M116" i="1"/>
  <c r="U115" i="1"/>
  <c r="T115" i="1"/>
  <c r="Q115" i="1"/>
  <c r="O115" i="1"/>
  <c r="M115" i="1"/>
  <c r="U114" i="1"/>
  <c r="T114" i="1"/>
  <c r="Q114" i="1"/>
  <c r="O114" i="1"/>
  <c r="M114" i="1"/>
  <c r="U113" i="1"/>
  <c r="T113" i="1"/>
  <c r="Q113" i="1"/>
  <c r="O113" i="1"/>
  <c r="M113" i="1"/>
  <c r="U112" i="1"/>
  <c r="T112" i="1"/>
  <c r="Q112" i="1"/>
  <c r="O112" i="1"/>
  <c r="M112" i="1"/>
  <c r="U111" i="1"/>
  <c r="T111" i="1"/>
  <c r="Q111" i="1"/>
  <c r="O111" i="1"/>
  <c r="M111" i="1"/>
  <c r="U110" i="1"/>
  <c r="T110" i="1"/>
  <c r="Q110" i="1"/>
  <c r="O110" i="1"/>
  <c r="M110" i="1"/>
  <c r="U109" i="1"/>
  <c r="T109" i="1"/>
  <c r="Q109" i="1"/>
  <c r="O109" i="1"/>
  <c r="M109" i="1"/>
  <c r="U108" i="1"/>
  <c r="T108" i="1"/>
  <c r="Q108" i="1"/>
  <c r="O108" i="1"/>
  <c r="M108" i="1"/>
  <c r="T107" i="1"/>
  <c r="Q107" i="1"/>
  <c r="O107" i="1"/>
  <c r="S107" i="1" s="1"/>
  <c r="M107" i="1"/>
  <c r="M156" i="1"/>
  <c r="M101" i="1"/>
  <c r="M97" i="1"/>
  <c r="M86" i="1"/>
  <c r="M85" i="1"/>
  <c r="M84" i="1"/>
  <c r="M83" i="1"/>
  <c r="M82" i="1"/>
  <c r="T81" i="1"/>
  <c r="Q81" i="1"/>
  <c r="O81" i="1"/>
  <c r="S81" i="1" s="1"/>
  <c r="T80" i="1"/>
  <c r="Q80" i="1"/>
  <c r="O80" i="1"/>
  <c r="S80" i="1" s="1"/>
  <c r="M80" i="1"/>
  <c r="C200" i="1"/>
  <c r="C199" i="1"/>
  <c r="U186" i="1"/>
  <c r="T186" i="1"/>
  <c r="Q186" i="1"/>
  <c r="O186" i="1"/>
  <c r="M186" i="1"/>
  <c r="U185" i="1"/>
  <c r="T185" i="1"/>
  <c r="Q185" i="1"/>
  <c r="O185" i="1"/>
  <c r="M185" i="1"/>
  <c r="T184" i="1"/>
  <c r="U184" i="1" s="1"/>
  <c r="Q184" i="1"/>
  <c r="O184" i="1"/>
  <c r="M184" i="1"/>
  <c r="U183" i="1"/>
  <c r="T183" i="1"/>
  <c r="Q183" i="1"/>
  <c r="O183" i="1"/>
  <c r="M183" i="1"/>
  <c r="U182" i="1"/>
  <c r="T182" i="1"/>
  <c r="Q182" i="1"/>
  <c r="O182" i="1"/>
  <c r="M182" i="1"/>
  <c r="U181" i="1"/>
  <c r="T181" i="1"/>
  <c r="Q181" i="1"/>
  <c r="O181" i="1"/>
  <c r="M181" i="1"/>
  <c r="U180" i="1"/>
  <c r="T180" i="1"/>
  <c r="Q180" i="1"/>
  <c r="O180" i="1"/>
  <c r="M180" i="1"/>
  <c r="U179" i="1"/>
  <c r="T179" i="1"/>
  <c r="Q179" i="1"/>
  <c r="O179" i="1"/>
  <c r="M179" i="1"/>
  <c r="U178" i="1"/>
  <c r="T178" i="1"/>
  <c r="Q178" i="1"/>
  <c r="O178" i="1"/>
  <c r="M178" i="1"/>
  <c r="U177" i="1"/>
  <c r="T177" i="1"/>
  <c r="Q177" i="1"/>
  <c r="O177" i="1"/>
  <c r="M177" i="1"/>
  <c r="M171" i="1"/>
  <c r="M170" i="1"/>
  <c r="M169" i="1"/>
  <c r="M168" i="1"/>
  <c r="M167" i="1"/>
  <c r="M166" i="1"/>
  <c r="M165" i="1"/>
  <c r="M164" i="1"/>
  <c r="M163" i="1"/>
  <c r="T162" i="1"/>
  <c r="Q162" i="1"/>
  <c r="O162" i="1"/>
  <c r="M162" i="1"/>
  <c r="M146" i="1"/>
  <c r="M145" i="1"/>
  <c r="M144" i="1"/>
  <c r="U143" i="1"/>
  <c r="T143" i="1"/>
  <c r="Q143" i="1"/>
  <c r="O143" i="1"/>
  <c r="M143" i="1"/>
  <c r="U142" i="1"/>
  <c r="T142" i="1"/>
  <c r="Q142" i="1"/>
  <c r="O142" i="1"/>
  <c r="M142" i="1"/>
  <c r="U141" i="1"/>
  <c r="T141" i="1"/>
  <c r="Q141" i="1"/>
  <c r="O141" i="1"/>
  <c r="M141" i="1"/>
  <c r="U140" i="1"/>
  <c r="T140" i="1"/>
  <c r="Q140" i="1"/>
  <c r="O140" i="1"/>
  <c r="M140" i="1"/>
  <c r="U139" i="1"/>
  <c r="T139" i="1"/>
  <c r="Q139" i="1"/>
  <c r="O139" i="1"/>
  <c r="M139" i="1"/>
  <c r="U138" i="1"/>
  <c r="T138" i="1"/>
  <c r="Q138" i="1"/>
  <c r="O138" i="1"/>
  <c r="M138" i="1"/>
  <c r="U137" i="1"/>
  <c r="T137" i="1"/>
  <c r="R137" i="1"/>
  <c r="Q137" i="1"/>
  <c r="O137" i="1"/>
  <c r="M137" i="1"/>
  <c r="P197" i="1"/>
  <c r="H196" i="1"/>
  <c r="U195" i="1"/>
  <c r="T195" i="1"/>
  <c r="R195" i="1"/>
  <c r="N195" i="1"/>
  <c r="M195" i="1"/>
  <c r="L195" i="1"/>
  <c r="K195" i="1"/>
  <c r="J195" i="1"/>
  <c r="U194" i="1"/>
  <c r="T194" i="1"/>
  <c r="R194" i="1"/>
  <c r="N194" i="1"/>
  <c r="M194" i="1"/>
  <c r="L194" i="1"/>
  <c r="K194" i="1"/>
  <c r="J194" i="1"/>
  <c r="U193" i="1"/>
  <c r="T193" i="1"/>
  <c r="R193" i="1"/>
  <c r="N193" i="1"/>
  <c r="M193" i="1"/>
  <c r="L193" i="1"/>
  <c r="K193" i="1"/>
  <c r="J193" i="1"/>
  <c r="U192" i="1"/>
  <c r="T192" i="1"/>
  <c r="R192" i="1"/>
  <c r="N192" i="1"/>
  <c r="M192" i="1"/>
  <c r="L192" i="1"/>
  <c r="K192" i="1"/>
  <c r="J192" i="1"/>
  <c r="Q131" i="1"/>
  <c r="O131" i="1"/>
  <c r="M131" i="1"/>
  <c r="Q130" i="1"/>
  <c r="O130" i="1"/>
  <c r="M130" i="1"/>
  <c r="Q129" i="1"/>
  <c r="O129" i="1"/>
  <c r="M129" i="1"/>
  <c r="Q128" i="1"/>
  <c r="O128" i="1"/>
  <c r="M128" i="1"/>
  <c r="Q127" i="1"/>
  <c r="O127" i="1"/>
  <c r="M127" i="1"/>
  <c r="Q126" i="1"/>
  <c r="O126" i="1"/>
  <c r="M126" i="1"/>
  <c r="Q125" i="1"/>
  <c r="O125" i="1"/>
  <c r="M125" i="1"/>
  <c r="U124" i="1"/>
  <c r="T124" i="1"/>
  <c r="Q124" i="1"/>
  <c r="O124" i="1"/>
  <c r="M124" i="1"/>
  <c r="U123" i="1"/>
  <c r="T123" i="1"/>
  <c r="Q123" i="1"/>
  <c r="O123" i="1"/>
  <c r="M123" i="1"/>
  <c r="U122" i="1"/>
  <c r="T122" i="1"/>
  <c r="Q122" i="1"/>
  <c r="O122" i="1"/>
  <c r="M122" i="1"/>
  <c r="P76" i="1"/>
  <c r="H75" i="1"/>
  <c r="U74" i="1"/>
  <c r="T74" i="1"/>
  <c r="R74" i="1"/>
  <c r="M74" i="1"/>
  <c r="L74" i="1"/>
  <c r="K74" i="1"/>
  <c r="J74" i="1"/>
  <c r="U73" i="1"/>
  <c r="T73" i="1"/>
  <c r="R73" i="1"/>
  <c r="U70" i="1"/>
  <c r="T70" i="1"/>
  <c r="R70" i="1"/>
  <c r="M70" i="1"/>
  <c r="L70" i="1"/>
  <c r="K70" i="1"/>
  <c r="J70" i="1"/>
  <c r="U69" i="1"/>
  <c r="T69" i="1"/>
  <c r="R69" i="1"/>
  <c r="M69" i="1"/>
  <c r="L69" i="1"/>
  <c r="K69" i="1"/>
  <c r="J69" i="1"/>
  <c r="U68" i="1"/>
  <c r="T68" i="1"/>
  <c r="R68" i="1"/>
  <c r="M59" i="1"/>
  <c r="L59" i="1"/>
  <c r="K59" i="1"/>
  <c r="J59" i="1"/>
  <c r="N59" i="1" s="1"/>
  <c r="T59" i="1" s="1"/>
  <c r="U59" i="1" s="1"/>
  <c r="M58" i="1"/>
  <c r="L58" i="1"/>
  <c r="K58" i="1"/>
  <c r="J58" i="1"/>
  <c r="M57" i="1"/>
  <c r="L57" i="1"/>
  <c r="K57" i="1"/>
  <c r="N57" i="1" s="1"/>
  <c r="R57" i="1" s="1"/>
  <c r="J57" i="1"/>
  <c r="N56" i="1"/>
  <c r="T56" i="1" s="1"/>
  <c r="U56" i="1" s="1"/>
  <c r="M56" i="1"/>
  <c r="L56" i="1"/>
  <c r="K56" i="1"/>
  <c r="J56" i="1"/>
  <c r="M55" i="1"/>
  <c r="L55" i="1"/>
  <c r="K55" i="1"/>
  <c r="J55" i="1"/>
  <c r="N54" i="1"/>
  <c r="P51" i="1"/>
  <c r="H50" i="1"/>
  <c r="U49" i="1"/>
  <c r="T49" i="1"/>
  <c r="R49" i="1"/>
  <c r="N49" i="1"/>
  <c r="M49" i="1"/>
  <c r="L49" i="1"/>
  <c r="K49" i="1"/>
  <c r="J49" i="1"/>
  <c r="U47" i="1"/>
  <c r="T47" i="1"/>
  <c r="R47" i="1"/>
  <c r="N47" i="1"/>
  <c r="U46" i="1"/>
  <c r="T46" i="1"/>
  <c r="R46" i="1"/>
  <c r="N46" i="1"/>
  <c r="U45" i="1"/>
  <c r="T45" i="1"/>
  <c r="R45" i="1"/>
  <c r="N45" i="1"/>
  <c r="U44" i="1"/>
  <c r="T44" i="1"/>
  <c r="R44" i="1"/>
  <c r="N44" i="1"/>
  <c r="M40" i="1"/>
  <c r="L40" i="1"/>
  <c r="K40" i="1"/>
  <c r="J40" i="1"/>
  <c r="N40" i="1" s="1"/>
  <c r="T40" i="1" s="1"/>
  <c r="U40" i="1" s="1"/>
  <c r="M39" i="1"/>
  <c r="L39" i="1"/>
  <c r="K39" i="1"/>
  <c r="N39" i="1" s="1"/>
  <c r="J39" i="1"/>
  <c r="N38" i="1"/>
  <c r="T38" i="1" s="1"/>
  <c r="U38" i="1" s="1"/>
  <c r="M38" i="1"/>
  <c r="L38" i="1"/>
  <c r="K38" i="1"/>
  <c r="J38" i="1"/>
  <c r="M37" i="1"/>
  <c r="L37" i="1"/>
  <c r="K37" i="1"/>
  <c r="N37" i="1" s="1"/>
  <c r="T37" i="1" s="1"/>
  <c r="U37" i="1" s="1"/>
  <c r="J37" i="1"/>
  <c r="M36" i="1"/>
  <c r="L36" i="1"/>
  <c r="K36" i="1"/>
  <c r="J36" i="1"/>
  <c r="N35" i="1"/>
  <c r="N58" i="1" l="1"/>
  <c r="T58" i="1" s="1"/>
  <c r="U58" i="1" s="1"/>
  <c r="R58" i="1"/>
  <c r="T39" i="1"/>
  <c r="U39" i="1" s="1"/>
  <c r="R39" i="1"/>
  <c r="R38" i="1"/>
  <c r="U81" i="1"/>
  <c r="T57" i="1"/>
  <c r="U57" i="1" s="1"/>
  <c r="U80" i="1"/>
  <c r="U102" i="1" s="1"/>
  <c r="U107" i="1"/>
  <c r="R59" i="1"/>
  <c r="R56" i="1"/>
  <c r="R40" i="1"/>
  <c r="R37" i="1"/>
  <c r="N55" i="1"/>
  <c r="T55" i="1" s="1"/>
  <c r="R38" i="7"/>
  <c r="T45" i="7"/>
  <c r="U45" i="7" s="1"/>
  <c r="T42" i="7"/>
  <c r="U42" i="7" s="1"/>
  <c r="T44" i="7"/>
  <c r="U44" i="7" s="1"/>
  <c r="T41" i="7"/>
  <c r="U41" i="7" s="1"/>
  <c r="N36" i="1"/>
  <c r="T36" i="1" s="1"/>
  <c r="U196" i="1"/>
  <c r="R56" i="7"/>
  <c r="T194" i="7"/>
  <c r="U194" i="7" s="1"/>
  <c r="U187" i="7"/>
  <c r="R192" i="7"/>
  <c r="T59" i="7"/>
  <c r="U59" i="7" s="1"/>
  <c r="R61" i="7"/>
  <c r="U172" i="7"/>
  <c r="T57" i="7"/>
  <c r="U57" i="7" s="1"/>
  <c r="T193" i="7"/>
  <c r="U193" i="7" s="1"/>
  <c r="R64" i="7"/>
  <c r="T55" i="7"/>
  <c r="U55" i="7" s="1"/>
  <c r="R40" i="7"/>
  <c r="U157" i="7"/>
  <c r="R63" i="7"/>
  <c r="R58" i="7"/>
  <c r="U132" i="7"/>
  <c r="T36" i="7"/>
  <c r="U36" i="7" s="1"/>
  <c r="N75" i="7"/>
  <c r="U117" i="7"/>
  <c r="R39" i="7"/>
  <c r="T62" i="7"/>
  <c r="U62" i="7" s="1"/>
  <c r="U102" i="7"/>
  <c r="N50" i="7"/>
  <c r="R37" i="7"/>
  <c r="R60" i="7"/>
  <c r="U132" i="1"/>
  <c r="T132" i="1"/>
  <c r="U157" i="1"/>
  <c r="T102" i="1"/>
  <c r="T157" i="1"/>
  <c r="U172" i="1"/>
  <c r="T187" i="1"/>
  <c r="T117" i="1"/>
  <c r="T172" i="1"/>
  <c r="T196" i="1"/>
  <c r="U117" i="1"/>
  <c r="U187" i="1"/>
  <c r="T75" i="1" l="1"/>
  <c r="R55" i="1"/>
  <c r="U55" i="1"/>
  <c r="U75" i="1" s="1"/>
  <c r="N75" i="1"/>
  <c r="U36" i="1"/>
  <c r="U50" i="1" s="1"/>
  <c r="U196" i="7"/>
  <c r="U75" i="7"/>
  <c r="T196" i="7"/>
  <c r="T50" i="1"/>
  <c r="G30" i="1" s="1"/>
  <c r="G31" i="1" s="1"/>
  <c r="N50" i="1"/>
  <c r="R36" i="1"/>
  <c r="U50" i="7"/>
  <c r="T50" i="7"/>
  <c r="T75" i="7"/>
  <c r="G30" i="7" l="1"/>
  <c r="G31" i="7" s="1"/>
  <c r="G200" i="7" s="1"/>
  <c r="G199" i="1"/>
  <c r="G200" i="1"/>
  <c r="G199" i="7" l="1"/>
</calcChain>
</file>

<file path=xl/sharedStrings.xml><?xml version="1.0" encoding="utf-8"?>
<sst xmlns="http://schemas.openxmlformats.org/spreadsheetml/2006/main" count="881" uniqueCount="198">
  <si>
    <t>ヶ月以内</t>
  </si>
  <si>
    <t>kg</t>
  </si>
  <si>
    <t>_月以内</t>
  </si>
  <si>
    <t>不足量</t>
  </si>
  <si>
    <t>品目別備蓄</t>
  </si>
  <si>
    <t>目標量</t>
  </si>
  <si>
    <t>現備蓄量</t>
  </si>
  <si>
    <t>貯蓄する品目</t>
  </si>
  <si>
    <t>[D]</t>
  </si>
  <si>
    <t>白米</t>
  </si>
  <si>
    <t>%</t>
  </si>
  <si>
    <t>玄米</t>
  </si>
  <si>
    <t>乾燥小麦</t>
  </si>
  <si>
    <t>乾燥うどん・そうめん・そば等</t>
  </si>
  <si>
    <t>乾燥大豆</t>
  </si>
  <si>
    <t>乾燥レンズ豆</t>
  </si>
  <si>
    <t>乾燥うずら豆</t>
  </si>
  <si>
    <t>乾燥ひよこ豆</t>
  </si>
  <si>
    <t>乾燥レッドキドニービーンズ</t>
  </si>
  <si>
    <t>乾燥小豆</t>
  </si>
  <si>
    <t>単価</t>
  </si>
  <si>
    <t>単位</t>
  </si>
  <si>
    <t>n/a</t>
  </si>
  <si>
    <t>脱脂粉乳</t>
  </si>
  <si>
    <t>上白糖</t>
  </si>
  <si>
    <t>黒糖</t>
  </si>
  <si>
    <t>蜂蜜</t>
  </si>
  <si>
    <t>ジャム</t>
  </si>
  <si>
    <t>ホットココア</t>
  </si>
  <si>
    <t>水</t>
  </si>
  <si>
    <t>ℓ</t>
  </si>
  <si>
    <t>ℓ当り</t>
  </si>
  <si>
    <t>ペットボトル水(2ℓ)</t>
  </si>
  <si>
    <t>ペットボトル水(500ml)</t>
  </si>
  <si>
    <t>調味料</t>
  </si>
  <si>
    <t>品目</t>
  </si>
  <si>
    <t>塩</t>
  </si>
  <si>
    <t>醤油</t>
  </si>
  <si>
    <t>粉末だし</t>
  </si>
  <si>
    <t>ケチャップ</t>
  </si>
  <si>
    <t>本</t>
  </si>
  <si>
    <t>袋</t>
  </si>
  <si>
    <t>サラダ油</t>
  </si>
  <si>
    <t>オリーブ油</t>
  </si>
  <si>
    <t>ごま油</t>
  </si>
  <si>
    <t>缶</t>
  </si>
  <si>
    <t>その他</t>
  </si>
  <si>
    <t>マルチビタミン剤</t>
  </si>
  <si>
    <t>マルチミネラル・サプリメント</t>
  </si>
  <si>
    <t>飴</t>
  </si>
  <si>
    <t>チョコレート</t>
  </si>
  <si>
    <t>ドライ・イースト</t>
  </si>
  <si>
    <t>マイ貯蔵プランナー</t>
    <phoneticPr fontId="6"/>
  </si>
  <si>
    <t>品目</t>
    <phoneticPr fontId="6"/>
  </si>
  <si>
    <t>(kg当り)</t>
    <phoneticPr fontId="6"/>
  </si>
  <si>
    <t>単価</t>
    <phoneticPr fontId="6"/>
  </si>
  <si>
    <t>※1人1日当り最低3ℓ以上</t>
    <rPh sb="7" eb="9">
      <t>サイテイ</t>
    </rPh>
    <phoneticPr fontId="6"/>
  </si>
  <si>
    <t>瓶</t>
    <rPh sb="0" eb="1">
      <t>ビン</t>
    </rPh>
    <phoneticPr fontId="6"/>
  </si>
  <si>
    <t>袋</t>
    <rPh sb="0" eb="1">
      <t>フクロ</t>
    </rPh>
    <phoneticPr fontId="6"/>
  </si>
  <si>
    <t>貯蔵する品目（※希望品目を入力）</t>
    <rPh sb="10" eb="12">
      <t>ヒンモク</t>
    </rPh>
    <phoneticPr fontId="6"/>
  </si>
  <si>
    <t>kg</t>
    <phoneticPr fontId="6"/>
  </si>
  <si>
    <t>ココナッツ油</t>
    <rPh sb="5" eb="6">
      <t>アブラ</t>
    </rPh>
    <phoneticPr fontId="6"/>
  </si>
  <si>
    <t>乾燥玉ネギ</t>
    <rPh sb="0" eb="3">
      <t>カンソウタマ</t>
    </rPh>
    <phoneticPr fontId="6"/>
  </si>
  <si>
    <t>ガーリックパウダー</t>
    <phoneticPr fontId="6"/>
  </si>
  <si>
    <t>乾燥ニンジン</t>
    <rPh sb="0" eb="2">
      <t>カンソウ</t>
    </rPh>
    <phoneticPr fontId="6"/>
  </si>
  <si>
    <t>乾燥ほうれん草</t>
    <rPh sb="0" eb="2">
      <t>カンソウ</t>
    </rPh>
    <rPh sb="6" eb="7">
      <t>ソウ</t>
    </rPh>
    <phoneticPr fontId="6"/>
  </si>
  <si>
    <t>乾燥キャベツ</t>
    <rPh sb="0" eb="2">
      <t>カンソウ</t>
    </rPh>
    <phoneticPr fontId="6"/>
  </si>
  <si>
    <t>乾燥ネギ</t>
    <rPh sb="0" eb="2">
      <t>カンソウ</t>
    </rPh>
    <phoneticPr fontId="6"/>
  </si>
  <si>
    <t>乾燥わかめ</t>
    <rPh sb="0" eb="2">
      <t>カンソウ</t>
    </rPh>
    <phoneticPr fontId="6"/>
  </si>
  <si>
    <t>合計</t>
    <phoneticPr fontId="6"/>
  </si>
  <si>
    <t>肉・魚類</t>
    <rPh sb="0" eb="1">
      <t>ニク</t>
    </rPh>
    <rPh sb="2" eb="3">
      <t>サカナ</t>
    </rPh>
    <rPh sb="3" eb="4">
      <t>ルイ</t>
    </rPh>
    <phoneticPr fontId="6"/>
  </si>
  <si>
    <t>サバ缶（水煮）</t>
    <rPh sb="4" eb="6">
      <t>ミズニ</t>
    </rPh>
    <phoneticPr fontId="6"/>
  </si>
  <si>
    <t>サバ缶（みそ煮）</t>
    <rPh sb="2" eb="3">
      <t>カン</t>
    </rPh>
    <rPh sb="6" eb="7">
      <t>ニ</t>
    </rPh>
    <phoneticPr fontId="6"/>
  </si>
  <si>
    <t>サバ缶（醤油煮）</t>
    <rPh sb="2" eb="3">
      <t>カン</t>
    </rPh>
    <rPh sb="4" eb="6">
      <t>ショウユ</t>
    </rPh>
    <rPh sb="6" eb="7">
      <t>ニ</t>
    </rPh>
    <phoneticPr fontId="6"/>
  </si>
  <si>
    <t>ツナ缶</t>
    <phoneticPr fontId="6"/>
  </si>
  <si>
    <t>いわし蒲焼き（缶詰）</t>
    <rPh sb="3" eb="5">
      <t>カバヤ</t>
    </rPh>
    <rPh sb="7" eb="9">
      <t>カンヅメ</t>
    </rPh>
    <phoneticPr fontId="6"/>
  </si>
  <si>
    <t>焼き鳥</t>
    <rPh sb="0" eb="1">
      <t>ヤ</t>
    </rPh>
    <rPh sb="2" eb="3">
      <t>トリ</t>
    </rPh>
    <phoneticPr fontId="6"/>
  </si>
  <si>
    <t>味噌</t>
    <rPh sb="0" eb="2">
      <t>ミソ</t>
    </rPh>
    <phoneticPr fontId="6"/>
  </si>
  <si>
    <t>マヨネーズ</t>
    <phoneticPr fontId="6"/>
  </si>
  <si>
    <t>中濃ソース</t>
    <rPh sb="0" eb="2">
      <t>チュウノウ</t>
    </rPh>
    <phoneticPr fontId="6"/>
  </si>
  <si>
    <t>塩コショウ</t>
    <rPh sb="0" eb="1">
      <t>シオ</t>
    </rPh>
    <phoneticPr fontId="6"/>
  </si>
  <si>
    <t>コンソメ</t>
    <phoneticPr fontId="6"/>
  </si>
  <si>
    <t>中華スープの素</t>
    <rPh sb="0" eb="2">
      <t>チュウカ</t>
    </rPh>
    <rPh sb="6" eb="7">
      <t>モト</t>
    </rPh>
    <phoneticPr fontId="6"/>
  </si>
  <si>
    <t>小麦粉（薄力）</t>
    <rPh sb="4" eb="6">
      <t>ハクリキ</t>
    </rPh>
    <phoneticPr fontId="6"/>
  </si>
  <si>
    <t>小麦粉（強力）</t>
    <rPh sb="4" eb="6">
      <t>キョウリキ</t>
    </rPh>
    <phoneticPr fontId="6"/>
  </si>
  <si>
    <t>スパゲッティ</t>
    <phoneticPr fontId="6"/>
  </si>
  <si>
    <t>マカロニ</t>
    <phoneticPr fontId="6"/>
  </si>
  <si>
    <t>オートミール</t>
    <phoneticPr fontId="6"/>
  </si>
  <si>
    <t>乾燥カリオカ豆</t>
    <rPh sb="0" eb="2">
      <t>カンソウ</t>
    </rPh>
    <rPh sb="6" eb="7">
      <t>マメ</t>
    </rPh>
    <phoneticPr fontId="6"/>
  </si>
  <si>
    <t>乾燥金時豆</t>
    <rPh sb="0" eb="2">
      <t>カンソウ</t>
    </rPh>
    <rPh sb="2" eb="5">
      <t>キントキマメ</t>
    </rPh>
    <phoneticPr fontId="6"/>
  </si>
  <si>
    <t>乾燥黒豆</t>
    <rPh sb="0" eb="2">
      <t>カンソウ</t>
    </rPh>
    <rPh sb="2" eb="4">
      <t>クロマメ</t>
    </rPh>
    <phoneticPr fontId="6"/>
  </si>
  <si>
    <t>カレー粉</t>
    <rPh sb="3" eb="4">
      <t>コ</t>
    </rPh>
    <phoneticPr fontId="6"/>
  </si>
  <si>
    <t>ガラムマサラ</t>
    <phoneticPr fontId="6"/>
  </si>
  <si>
    <t>酢</t>
    <rPh sb="0" eb="1">
      <t>ス</t>
    </rPh>
    <phoneticPr fontId="6"/>
  </si>
  <si>
    <t>みりん</t>
    <phoneticPr fontId="6"/>
  </si>
  <si>
    <t>バニラエッセンス</t>
    <phoneticPr fontId="6"/>
  </si>
  <si>
    <t>乾燥ひじき</t>
    <rPh sb="0" eb="2">
      <t>カンソウ</t>
    </rPh>
    <phoneticPr fontId="6"/>
  </si>
  <si>
    <t>乾燥昆布</t>
    <rPh sb="0" eb="4">
      <t>カンソウコンブ</t>
    </rPh>
    <phoneticPr fontId="6"/>
  </si>
  <si>
    <t>乾燥しいたけ</t>
    <rPh sb="0" eb="2">
      <t>カンソウ</t>
    </rPh>
    <phoneticPr fontId="6"/>
  </si>
  <si>
    <t>桃缶詰</t>
    <rPh sb="0" eb="3">
      <t>モモカンヅメ</t>
    </rPh>
    <phoneticPr fontId="6"/>
  </si>
  <si>
    <t>みかん缶詰</t>
    <rPh sb="3" eb="5">
      <t>カンヅメ</t>
    </rPh>
    <phoneticPr fontId="6"/>
  </si>
  <si>
    <t>パイナップル缶詰</t>
    <rPh sb="6" eb="8">
      <t>カンヅメ</t>
    </rPh>
    <phoneticPr fontId="6"/>
  </si>
  <si>
    <t>鶏肉（水煮）</t>
    <rPh sb="0" eb="2">
      <t>トリニク</t>
    </rPh>
    <rPh sb="3" eb="5">
      <t>ミズニ</t>
    </rPh>
    <phoneticPr fontId="6"/>
  </si>
  <si>
    <t>ココアパウダー</t>
    <phoneticPr fontId="6"/>
  </si>
  <si>
    <t>乳製品・
糖類等</t>
    <rPh sb="7" eb="8">
      <t>トウ</t>
    </rPh>
    <phoneticPr fontId="6"/>
  </si>
  <si>
    <t>1ヶ月当り予算</t>
    <rPh sb="5" eb="7">
      <t>ヨサン</t>
    </rPh>
    <phoneticPr fontId="6"/>
  </si>
  <si>
    <t>　　何人分の備えをしますか?</t>
    <phoneticPr fontId="6"/>
  </si>
  <si>
    <t>　　何ヶ月分の備えをしますか?</t>
    <phoneticPr fontId="6"/>
  </si>
  <si>
    <t>食品別備蓄</t>
    <rPh sb="0" eb="2">
      <t>ショクヒン</t>
    </rPh>
    <phoneticPr fontId="6"/>
  </si>
  <si>
    <t>金額</t>
    <phoneticPr fontId="6"/>
  </si>
  <si>
    <t>缶</t>
    <rPh sb="0" eb="1">
      <t>カン</t>
    </rPh>
    <phoneticPr fontId="6"/>
  </si>
  <si>
    <t>袋</t>
    <phoneticPr fontId="6"/>
  </si>
  <si>
    <t>瓶</t>
    <phoneticPr fontId="6"/>
  </si>
  <si>
    <t>ビタミンC粉末</t>
    <rPh sb="5" eb="7">
      <t>フンマツ</t>
    </rPh>
    <phoneticPr fontId="6"/>
  </si>
  <si>
    <t>合計予算：</t>
    <phoneticPr fontId="6"/>
  </si>
  <si>
    <t>毎月の予算：</t>
    <phoneticPr fontId="6"/>
  </si>
  <si>
    <t>　　何ヶ月以内に備えを完了しますか？</t>
    <rPh sb="5" eb="7">
      <t>イナイ</t>
    </rPh>
    <phoneticPr fontId="6"/>
  </si>
  <si>
    <t>不足分金額</t>
    <rPh sb="0" eb="3">
      <t>フソクブン</t>
    </rPh>
    <rPh sb="3" eb="5">
      <t>キンガク</t>
    </rPh>
    <phoneticPr fontId="6"/>
  </si>
  <si>
    <t>三温糖</t>
    <rPh sb="0" eb="3">
      <t>サンオントウ</t>
    </rPh>
    <phoneticPr fontId="6"/>
  </si>
  <si>
    <t>１．以下の黄色の空欄に数字を入力します。</t>
    <rPh sb="11" eb="13">
      <t>スウジ</t>
    </rPh>
    <rPh sb="14" eb="16">
      <t>ニュウリョク</t>
    </rPh>
    <phoneticPr fontId="6"/>
  </si>
  <si>
    <t>箱</t>
    <rPh sb="0" eb="1">
      <t>ハコ</t>
    </rPh>
    <phoneticPr fontId="6"/>
  </si>
  <si>
    <t>本</t>
    <rPh sb="0" eb="1">
      <t>ホン</t>
    </rPh>
    <phoneticPr fontId="6"/>
  </si>
  <si>
    <t>水フィルター（4t分）</t>
    <rPh sb="9" eb="10">
      <t>ブン</t>
    </rPh>
    <phoneticPr fontId="6"/>
  </si>
  <si>
    <t>油脂</t>
    <phoneticPr fontId="6"/>
  </si>
  <si>
    <t>ベーキングソーダ（重曹）</t>
    <phoneticPr fontId="6"/>
  </si>
  <si>
    <t>ベーキングパウダー（2.3キロ）</t>
    <phoneticPr fontId="6"/>
  </si>
  <si>
    <t>ピーナッツバター（300g）</t>
    <phoneticPr fontId="6"/>
  </si>
  <si>
    <t>一味唐辛子（100g）</t>
    <rPh sb="0" eb="2">
      <t>イチミ</t>
    </rPh>
    <rPh sb="2" eb="5">
      <t>トウガラシ</t>
    </rPh>
    <phoneticPr fontId="6"/>
  </si>
  <si>
    <t>　　項目を追加する必要がある場合は、追加したい行の下の行の左端の数字を右クリックして、「挿入」をクリックします。</t>
    <rPh sb="2" eb="4">
      <t>コウモク</t>
    </rPh>
    <rPh sb="5" eb="7">
      <t>ツイカ</t>
    </rPh>
    <rPh sb="9" eb="11">
      <t>ヒツヨウ</t>
    </rPh>
    <rPh sb="14" eb="16">
      <t>バアイ</t>
    </rPh>
    <rPh sb="18" eb="20">
      <t>ツイカ</t>
    </rPh>
    <rPh sb="23" eb="24">
      <t>ギョウ</t>
    </rPh>
    <rPh sb="25" eb="26">
      <t>シタ</t>
    </rPh>
    <rPh sb="27" eb="28">
      <t>ギョウ</t>
    </rPh>
    <rPh sb="29" eb="31">
      <t>ヒダリハシ</t>
    </rPh>
    <rPh sb="32" eb="34">
      <t>スウジ</t>
    </rPh>
    <rPh sb="35" eb="36">
      <t>ミギ</t>
    </rPh>
    <rPh sb="44" eb="46">
      <t>ソウニュウ</t>
    </rPh>
    <phoneticPr fontId="6"/>
  </si>
  <si>
    <t>シナモン（1kg）</t>
    <phoneticPr fontId="6"/>
  </si>
  <si>
    <t>マイ貯蔵プランナー（記入例）</t>
    <rPh sb="10" eb="13">
      <t>キニュウレイ</t>
    </rPh>
    <phoneticPr fontId="6"/>
  </si>
  <si>
    <t>例：上白糖。　※上書きできます。</t>
    <rPh sb="0" eb="1">
      <t>レイ</t>
    </rPh>
    <rPh sb="2" eb="5">
      <t>ジョウハクトウ</t>
    </rPh>
    <rPh sb="8" eb="10">
      <t>ウワガ</t>
    </rPh>
    <phoneticPr fontId="6"/>
  </si>
  <si>
    <t>例：塩。　※上書きできます。</t>
    <rPh sb="0" eb="1">
      <t>レイ</t>
    </rPh>
    <rPh sb="6" eb="8">
      <t>ウワガ</t>
    </rPh>
    <phoneticPr fontId="6"/>
  </si>
  <si>
    <t>小麦粉（中力）</t>
    <rPh sb="0" eb="3">
      <t>コムギコ</t>
    </rPh>
    <rPh sb="4" eb="5">
      <t>チュウ</t>
    </rPh>
    <rPh sb="5" eb="6">
      <t>リキ</t>
    </rPh>
    <phoneticPr fontId="6"/>
  </si>
  <si>
    <t>きな粉</t>
    <rPh sb="2" eb="3">
      <t>コ</t>
    </rPh>
    <phoneticPr fontId="6"/>
  </si>
  <si>
    <t>乾燥小松菜</t>
    <rPh sb="0" eb="5">
      <t>カンソウコマツナ</t>
    </rPh>
    <phoneticPr fontId="6"/>
  </si>
  <si>
    <t>コリアンダーパウダー</t>
    <phoneticPr fontId="6"/>
  </si>
  <si>
    <t>クミン</t>
    <phoneticPr fontId="6"/>
  </si>
  <si>
    <t>缶</t>
    <rPh sb="0" eb="1">
      <t>カン</t>
    </rPh>
    <phoneticPr fontId="6"/>
  </si>
  <si>
    <t>　　　　　　　※ポイント：非常時には普段食べるおやつやおかずの摂取量が減るので主食や豆類が多めになります。</t>
    <rPh sb="42" eb="44">
      <t>マメルイ</t>
    </rPh>
    <phoneticPr fontId="6"/>
  </si>
  <si>
    <t>　　　　　《穀物・粉類の備蓄量の目安》</t>
    <rPh sb="6" eb="8">
      <t>コクモツ</t>
    </rPh>
    <rPh sb="9" eb="10">
      <t>コナ</t>
    </rPh>
    <rPh sb="10" eb="11">
      <t>ルイ</t>
    </rPh>
    <rPh sb="12" eb="15">
      <t>ビチクリョウ</t>
    </rPh>
    <rPh sb="16" eb="18">
      <t>メヤス</t>
    </rPh>
    <phoneticPr fontId="6"/>
  </si>
  <si>
    <t>　　　　　　　1食当たり150g食べる場合（参考：米1合と同じ。約150gのご飯2杯分）、1人当たり1か月の備蓄量＝13.5㎏(150g×3食×30日）。</t>
    <phoneticPr fontId="6"/>
  </si>
  <si>
    <t>　　　　　　　1食当たり１００g食べる場合（参考：約200gのご飯1杯分。パスタ1食分）、1人当たり1か月の備蓄量＝９㎏（１００ｇ×3食×30日）。</t>
    <rPh sb="16" eb="17">
      <t>タ</t>
    </rPh>
    <rPh sb="25" eb="26">
      <t>ヤク</t>
    </rPh>
    <rPh sb="32" eb="33">
      <t>ハン</t>
    </rPh>
    <rPh sb="34" eb="36">
      <t>パイブン</t>
    </rPh>
    <rPh sb="41" eb="43">
      <t>ショクブン</t>
    </rPh>
    <rPh sb="54" eb="57">
      <t>ビチクリョウ</t>
    </rPh>
    <phoneticPr fontId="6"/>
  </si>
  <si>
    <t>　　　　　《豆類の備蓄量の目安》</t>
    <rPh sb="6" eb="8">
      <t>マメルイ</t>
    </rPh>
    <rPh sb="9" eb="12">
      <t>ビチクリョウ</t>
    </rPh>
    <rPh sb="13" eb="15">
      <t>メヤス</t>
    </rPh>
    <phoneticPr fontId="6"/>
  </si>
  <si>
    <t>　　　　　　　豆は貴重なたんぱく源であるだけでなく、良質の炭水化物、豊富な食物繊維、ミネラル、ビタミン類を含むスーパーフード。</t>
    <rPh sb="7" eb="8">
      <t>マメ</t>
    </rPh>
    <rPh sb="9" eb="11">
      <t>キチョウ</t>
    </rPh>
    <rPh sb="16" eb="17">
      <t>ゲン</t>
    </rPh>
    <rPh sb="26" eb="28">
      <t>リョウシツ</t>
    </rPh>
    <rPh sb="29" eb="33">
      <t>タンスイカブツ</t>
    </rPh>
    <rPh sb="34" eb="36">
      <t>ホウフ</t>
    </rPh>
    <rPh sb="37" eb="39">
      <t>ショクモツ</t>
    </rPh>
    <rPh sb="39" eb="41">
      <t>センイ</t>
    </rPh>
    <rPh sb="51" eb="52">
      <t>ルイ</t>
    </rPh>
    <rPh sb="53" eb="54">
      <t>フク</t>
    </rPh>
    <phoneticPr fontId="6"/>
  </si>
  <si>
    <t>　　　　      各種乾燥豆の備蓄量の割合。（例：60％を大豆、20％をレンズ豆、10％をレッドキドニービーンズ、10％を小豆など）</t>
    <rPh sb="40" eb="41">
      <t>マメ</t>
    </rPh>
    <rPh sb="62" eb="64">
      <t>アズキ</t>
    </rPh>
    <phoneticPr fontId="6"/>
  </si>
  <si>
    <t>[H]</t>
    <phoneticPr fontId="6"/>
  </si>
  <si>
    <t>[H]</t>
    <phoneticPr fontId="6"/>
  </si>
  <si>
    <t>3．乳製品、野菜・果物、糖類、油脂類、調味料、その他の食品の食品名、単価、単位、目標の備蓄量、現在の備蓄量を入力してください。</t>
    <rPh sb="6" eb="8">
      <t>ヤサイ</t>
    </rPh>
    <rPh sb="9" eb="11">
      <t>クダモノ</t>
    </rPh>
    <rPh sb="27" eb="29">
      <t>ショクヒン</t>
    </rPh>
    <rPh sb="30" eb="33">
      <t>ショクヒンメイ</t>
    </rPh>
    <rPh sb="43" eb="45">
      <t>ビチク</t>
    </rPh>
    <rPh sb="47" eb="49">
      <t>ゲンザイ</t>
    </rPh>
    <phoneticPr fontId="6"/>
  </si>
  <si>
    <t xml:space="preserve">   各品目の不足量と、補充するために必要な金額、1ヶ月当りの予算が計算されます。</t>
    <rPh sb="3" eb="6">
      <t>カクヒンモク</t>
    </rPh>
    <rPh sb="7" eb="10">
      <t>フソクリョウ</t>
    </rPh>
    <rPh sb="12" eb="14">
      <t>ホジュウ</t>
    </rPh>
    <rPh sb="19" eb="21">
      <t>ヒツヨウ</t>
    </rPh>
    <rPh sb="22" eb="24">
      <t>キンガク</t>
    </rPh>
    <rPh sb="31" eb="33">
      <t>ヨサン</t>
    </rPh>
    <phoneticPr fontId="6"/>
  </si>
  <si>
    <r>
      <t>《使い方》　</t>
    </r>
    <r>
      <rPr>
        <sz val="9"/>
        <color rgb="FF000000"/>
        <rFont val="BIZ UDPゴシック"/>
        <family val="3"/>
        <charset val="128"/>
      </rPr>
      <t>※記入例は「マイ貯蔵プランナー（記入例）」のタブをご覧ください。</t>
    </r>
    <phoneticPr fontId="6"/>
  </si>
  <si>
    <r>
      <t>人分　</t>
    </r>
    <r>
      <rPr>
        <sz val="9"/>
        <color rgb="FF000000"/>
        <rFont val="BIZ UDPゴシック"/>
        <family val="3"/>
        <charset val="128"/>
      </rPr>
      <t>※6歳以下は0.5人分</t>
    </r>
    <rPh sb="1" eb="2">
      <t>ブン</t>
    </rPh>
    <phoneticPr fontId="6"/>
  </si>
  <si>
    <r>
      <t>ヶ月　</t>
    </r>
    <r>
      <rPr>
        <sz val="9"/>
        <color rgb="FF000000"/>
        <rFont val="BIZ UDPゴシック"/>
        <family val="3"/>
        <charset val="128"/>
      </rPr>
      <t>※1週間単位の場合は0.25カ月で計算</t>
    </r>
    <rPh sb="5" eb="9">
      <t>シュウカンタンイ</t>
    </rPh>
    <rPh sb="10" eb="12">
      <t>バアイ</t>
    </rPh>
    <rPh sb="18" eb="19">
      <t>ゲツ</t>
    </rPh>
    <rPh sb="20" eb="22">
      <t>ケイサン</t>
    </rPh>
    <phoneticPr fontId="6"/>
  </si>
  <si>
    <r>
      <t>2．下の表の空欄に</t>
    </r>
    <r>
      <rPr>
        <b/>
        <sz val="9"/>
        <color theme="4"/>
        <rFont val="BIZ UDPゴシック"/>
        <family val="3"/>
        <charset val="128"/>
      </rPr>
      <t>［A］</t>
    </r>
    <r>
      <rPr>
        <b/>
        <sz val="9"/>
        <color rgb="FF000000"/>
        <rFont val="BIZ UDPゴシック"/>
        <family val="3"/>
        <charset val="128"/>
      </rPr>
      <t>～</t>
    </r>
    <r>
      <rPr>
        <b/>
        <sz val="9"/>
        <color theme="4"/>
        <rFont val="BIZ UDPゴシック"/>
        <family val="3"/>
        <charset val="128"/>
      </rPr>
      <t>［D］</t>
    </r>
    <r>
      <rPr>
        <b/>
        <sz val="9"/>
        <rFont val="BIZ UDPゴシック"/>
        <family val="3"/>
        <charset val="128"/>
      </rPr>
      <t>の情報</t>
    </r>
    <r>
      <rPr>
        <b/>
        <sz val="9"/>
        <color rgb="FF000000"/>
        <rFont val="BIZ UDPゴシック"/>
        <family val="3"/>
        <charset val="128"/>
      </rPr>
      <t>を入力します。</t>
    </r>
    <rPh sb="2" eb="3">
      <t>シタ</t>
    </rPh>
    <rPh sb="4" eb="5">
      <t>ヒョウ</t>
    </rPh>
    <rPh sb="6" eb="7">
      <t>クウ</t>
    </rPh>
    <rPh sb="7" eb="8">
      <t>ラン</t>
    </rPh>
    <rPh sb="17" eb="19">
      <t>ジョウホウ</t>
    </rPh>
    <rPh sb="21" eb="23">
      <t>ニュウリョク</t>
    </rPh>
    <phoneticPr fontId="6"/>
  </si>
  <si>
    <r>
      <t xml:space="preserve">  　</t>
    </r>
    <r>
      <rPr>
        <b/>
        <sz val="9"/>
        <color theme="4"/>
        <rFont val="BIZ UDPゴシック"/>
        <family val="3"/>
        <charset val="128"/>
      </rPr>
      <t>[A]</t>
    </r>
    <r>
      <rPr>
        <sz val="9"/>
        <color rgb="FF000000"/>
        <rFont val="BIZ UDPゴシック"/>
        <family val="3"/>
        <charset val="128"/>
      </rPr>
      <t>… 1人当り1か月分の</t>
    </r>
    <r>
      <rPr>
        <b/>
        <sz val="9"/>
        <color rgb="FF000000"/>
        <rFont val="BIZ UDPゴシック"/>
        <family val="3"/>
        <charset val="128"/>
      </rPr>
      <t>穀物・粉類</t>
    </r>
    <r>
      <rPr>
        <sz val="9"/>
        <color rgb="FF000000"/>
        <rFont val="BIZ UDPゴシック"/>
        <family val="3"/>
        <charset val="128"/>
      </rPr>
      <t>（主食）と</t>
    </r>
    <r>
      <rPr>
        <b/>
        <sz val="9"/>
        <color rgb="FF000000"/>
        <rFont val="BIZ UDPゴシック"/>
        <family val="3"/>
        <charset val="128"/>
      </rPr>
      <t>豆類</t>
    </r>
    <r>
      <rPr>
        <sz val="9"/>
        <color rgb="FF000000"/>
        <rFont val="BIZ UDPゴシック"/>
        <family val="3"/>
        <charset val="128"/>
      </rPr>
      <t>の備蓄量。</t>
    </r>
    <rPh sb="14" eb="15">
      <t>ゲツ</t>
    </rPh>
    <rPh sb="15" eb="16">
      <t>ブン</t>
    </rPh>
    <rPh sb="17" eb="19">
      <t>コクモツ</t>
    </rPh>
    <rPh sb="20" eb="22">
      <t>コナルイ</t>
    </rPh>
    <rPh sb="23" eb="25">
      <t>シュショク</t>
    </rPh>
    <rPh sb="27" eb="29">
      <t>マメルイ</t>
    </rPh>
    <phoneticPr fontId="6"/>
  </si>
  <si>
    <r>
      <t>　　</t>
    </r>
    <r>
      <rPr>
        <b/>
        <sz val="9"/>
        <color theme="4"/>
        <rFont val="BIZ UDPゴシック"/>
        <family val="3"/>
        <charset val="128"/>
      </rPr>
      <t>[B]</t>
    </r>
    <r>
      <rPr>
        <sz val="9"/>
        <color rgb="FF000000"/>
        <rFont val="BIZ UDPゴシック"/>
        <family val="3"/>
        <charset val="128"/>
      </rPr>
      <t>… 各食品の1㎏当たりの単価。（例：30㎏の白米を8000円で購入の場合、8000円/30㎏＝266円/㎏）</t>
    </r>
    <rPh sb="7" eb="8">
      <t>カク</t>
    </rPh>
    <rPh sb="8" eb="10">
      <t>ショクヒン</t>
    </rPh>
    <rPh sb="13" eb="14">
      <t>ア</t>
    </rPh>
    <rPh sb="17" eb="19">
      <t>タンカ</t>
    </rPh>
    <rPh sb="21" eb="22">
      <t>レイ</t>
    </rPh>
    <rPh sb="27" eb="29">
      <t>ハクマイ</t>
    </rPh>
    <rPh sb="34" eb="35">
      <t>エン</t>
    </rPh>
    <rPh sb="36" eb="38">
      <t>コウニュウ</t>
    </rPh>
    <rPh sb="39" eb="41">
      <t>バアイ</t>
    </rPh>
    <rPh sb="46" eb="47">
      <t>エン</t>
    </rPh>
    <rPh sb="55" eb="56">
      <t>エン</t>
    </rPh>
    <phoneticPr fontId="6"/>
  </si>
  <si>
    <r>
      <t>　　</t>
    </r>
    <r>
      <rPr>
        <b/>
        <sz val="9"/>
        <color theme="4"/>
        <rFont val="BIZ UDPゴシック"/>
        <family val="3"/>
        <charset val="128"/>
      </rPr>
      <t>[C]</t>
    </r>
    <r>
      <rPr>
        <sz val="9"/>
        <color rgb="FF000000"/>
        <rFont val="BIZ UDPゴシック"/>
        <family val="3"/>
        <charset val="128"/>
      </rPr>
      <t>… 穀物・粉類のうちに占める各食品の備蓄量の割合。（例：穀物のうち白米を70％、10％をパスタ、20％を小麦粉）</t>
    </r>
    <rPh sb="10" eb="12">
      <t>コナルイ</t>
    </rPh>
    <rPh sb="31" eb="32">
      <t>レイ</t>
    </rPh>
    <rPh sb="33" eb="35">
      <t>コクモツ</t>
    </rPh>
    <rPh sb="38" eb="40">
      <t>ハクマイ</t>
    </rPh>
    <rPh sb="57" eb="60">
      <t>コムギコ</t>
    </rPh>
    <phoneticPr fontId="6"/>
  </si>
  <si>
    <r>
      <rPr>
        <b/>
        <sz val="9"/>
        <color rgb="FF4F81BD"/>
        <rFont val="BIZ UDPゴシック"/>
        <family val="3"/>
        <charset val="128"/>
      </rPr>
      <t>　　[D]</t>
    </r>
    <r>
      <rPr>
        <sz val="9"/>
        <rFont val="BIZ UDPゴシック"/>
        <family val="3"/>
        <charset val="128"/>
      </rPr>
      <t>… 各食品の現在の備蓄量。</t>
    </r>
    <rPh sb="7" eb="10">
      <t>カクショクヒン</t>
    </rPh>
    <phoneticPr fontId="6"/>
  </si>
  <si>
    <r>
      <t>4．備蓄する水の量について、</t>
    </r>
    <r>
      <rPr>
        <b/>
        <sz val="9"/>
        <color theme="4"/>
        <rFont val="BIZ UDPゴシック"/>
        <family val="3"/>
        <charset val="128"/>
      </rPr>
      <t>［E］</t>
    </r>
    <r>
      <rPr>
        <b/>
        <sz val="9"/>
        <color rgb="FF000000"/>
        <rFont val="BIZ UDPゴシック"/>
        <family val="3"/>
        <charset val="128"/>
      </rPr>
      <t>～</t>
    </r>
    <r>
      <rPr>
        <b/>
        <sz val="9"/>
        <color theme="4"/>
        <rFont val="BIZ UDPゴシック"/>
        <family val="3"/>
        <charset val="128"/>
      </rPr>
      <t>［H］</t>
    </r>
    <r>
      <rPr>
        <b/>
        <sz val="9"/>
        <color rgb="FF000000"/>
        <rFont val="BIZ UDPゴシック"/>
        <family val="3"/>
        <charset val="128"/>
      </rPr>
      <t>に入力します。</t>
    </r>
    <rPh sb="2" eb="4">
      <t>ビチク</t>
    </rPh>
    <rPh sb="6" eb="7">
      <t>ミズ</t>
    </rPh>
    <rPh sb="8" eb="9">
      <t>リョウ</t>
    </rPh>
    <rPh sb="22" eb="24">
      <t>ニュウリョク</t>
    </rPh>
    <phoneticPr fontId="6"/>
  </si>
  <si>
    <r>
      <t>1人1月分の備蓄量</t>
    </r>
    <r>
      <rPr>
        <b/>
        <sz val="9"/>
        <color rgb="FF4F81BD"/>
        <rFont val="BIZ UDPゴシック"/>
        <family val="3"/>
        <charset val="128"/>
      </rPr>
      <t>[A]</t>
    </r>
    <r>
      <rPr>
        <b/>
        <sz val="9"/>
        <color rgb="FF000000"/>
        <rFont val="BIZ UDPゴシック"/>
        <family val="3"/>
        <charset val="128"/>
      </rPr>
      <t>：</t>
    </r>
    <rPh sb="4" eb="5">
      <t>ブン</t>
    </rPh>
    <phoneticPr fontId="6"/>
  </si>
  <si>
    <r>
      <t>単価</t>
    </r>
    <r>
      <rPr>
        <b/>
        <sz val="9"/>
        <color rgb="FF4F81BD"/>
        <rFont val="BIZ UDPゴシック"/>
        <family val="3"/>
        <charset val="128"/>
      </rPr>
      <t>[B]</t>
    </r>
    <phoneticPr fontId="6"/>
  </si>
  <si>
    <r>
      <t>割合</t>
    </r>
    <r>
      <rPr>
        <b/>
        <sz val="9"/>
        <color rgb="FF4F81BD"/>
        <rFont val="BIZ UDPゴシック"/>
        <family val="3"/>
        <charset val="128"/>
      </rPr>
      <t>[C]</t>
    </r>
    <phoneticPr fontId="6"/>
  </si>
  <si>
    <r>
      <t>割合</t>
    </r>
    <r>
      <rPr>
        <b/>
        <sz val="9"/>
        <color rgb="FF4F81BD"/>
        <rFont val="BIZ UDPゴシック"/>
        <family val="3"/>
        <charset val="128"/>
      </rPr>
      <t>[C]</t>
    </r>
  </si>
  <si>
    <r>
      <t>1人1日当り備蓄する量</t>
    </r>
    <r>
      <rPr>
        <b/>
        <sz val="9"/>
        <color rgb="FF4F81BD"/>
        <rFont val="BIZ UDPゴシック"/>
        <family val="3"/>
        <charset val="128"/>
      </rPr>
      <t>[E]</t>
    </r>
    <r>
      <rPr>
        <b/>
        <sz val="9"/>
        <color rgb="FF000000"/>
        <rFont val="BIZ UDPゴシック"/>
        <family val="3"/>
        <charset val="128"/>
      </rPr>
      <t>：</t>
    </r>
    <phoneticPr fontId="6"/>
  </si>
  <si>
    <r>
      <t>単価</t>
    </r>
    <r>
      <rPr>
        <b/>
        <sz val="9"/>
        <color rgb="FF4F81BD"/>
        <rFont val="BIZ UDPゴシック"/>
        <family val="3"/>
        <charset val="128"/>
      </rPr>
      <t>[F]</t>
    </r>
    <phoneticPr fontId="6"/>
  </si>
  <si>
    <r>
      <t>割合</t>
    </r>
    <r>
      <rPr>
        <b/>
        <sz val="9"/>
        <color rgb="FF4F81BD"/>
        <rFont val="BIZ UDPゴシック"/>
        <family val="3"/>
        <charset val="128"/>
      </rPr>
      <t>[G]</t>
    </r>
    <phoneticPr fontId="6"/>
  </si>
  <si>
    <t>穀物・
粉類</t>
    <rPh sb="0" eb="2">
      <t>シュショク</t>
    </rPh>
    <phoneticPr fontId="6"/>
  </si>
  <si>
    <t>野菜・
果物</t>
    <rPh sb="0" eb="2">
      <t>ヤサイ</t>
    </rPh>
    <rPh sb="4" eb="6">
      <t>クダモノ</t>
    </rPh>
    <phoneticPr fontId="6"/>
  </si>
  <si>
    <t>乾燥
豆類</t>
    <rPh sb="0" eb="2">
      <t>カンソウ</t>
    </rPh>
    <phoneticPr fontId="6"/>
  </si>
  <si>
    <t>肉・
魚類</t>
    <rPh sb="0" eb="1">
      <t>ニク</t>
    </rPh>
    <rPh sb="3" eb="4">
      <t>サカナ</t>
    </rPh>
    <rPh sb="4" eb="5">
      <t>ルイ</t>
    </rPh>
    <phoneticPr fontId="6"/>
  </si>
  <si>
    <t>　　　　　　  豆がメインの食事は1食当たり乾燥豆約40～50g使用（参考：水煮は2～2.5倍に増量）。1人1日100g食べる場合、1か月の備蓄量＝3㎏。</t>
    <rPh sb="8" eb="9">
      <t>マメ</t>
    </rPh>
    <rPh sb="14" eb="16">
      <t>ショクジ</t>
    </rPh>
    <rPh sb="18" eb="19">
      <t>ショク</t>
    </rPh>
    <rPh sb="19" eb="20">
      <t>ア</t>
    </rPh>
    <rPh sb="22" eb="25">
      <t>カンソウマメ</t>
    </rPh>
    <rPh sb="25" eb="26">
      <t>ヤク</t>
    </rPh>
    <rPh sb="32" eb="34">
      <t>シヨウ</t>
    </rPh>
    <rPh sb="38" eb="40">
      <t>ミズニ</t>
    </rPh>
    <rPh sb="46" eb="47">
      <t>バイ</t>
    </rPh>
    <rPh sb="48" eb="50">
      <t>ゾウリョウ</t>
    </rPh>
    <rPh sb="53" eb="54">
      <t>ニン</t>
    </rPh>
    <rPh sb="55" eb="56">
      <t>ニチ</t>
    </rPh>
    <rPh sb="60" eb="61">
      <t>タ</t>
    </rPh>
    <rPh sb="63" eb="65">
      <t>バアイ</t>
    </rPh>
    <rPh sb="68" eb="69">
      <t>ゲツ</t>
    </rPh>
    <rPh sb="70" eb="73">
      <t>ビチクリョウ</t>
    </rPh>
    <phoneticPr fontId="6"/>
  </si>
  <si>
    <r>
      <t>　　</t>
    </r>
    <r>
      <rPr>
        <b/>
        <sz val="9"/>
        <color theme="4"/>
        <rFont val="BIZ UDPゴシック"/>
        <family val="3"/>
        <charset val="128"/>
      </rPr>
      <t>［E］</t>
    </r>
    <r>
      <rPr>
        <sz val="9"/>
        <color rgb="FF000000"/>
        <rFont val="BIZ UDPゴシック"/>
        <family val="3"/>
        <charset val="128"/>
      </rPr>
      <t>… 1日当たりの水の備蓄量。</t>
    </r>
    <r>
      <rPr>
        <b/>
        <sz val="9"/>
        <color theme="4"/>
        <rFont val="BIZ UDPゴシック"/>
        <family val="3"/>
        <charset val="128"/>
      </rPr>
      <t>［F］</t>
    </r>
    <r>
      <rPr>
        <sz val="9"/>
        <color rgb="FF000000"/>
        <rFont val="BIZ UDPゴシック"/>
        <family val="3"/>
        <charset val="128"/>
      </rPr>
      <t>… 1ℓ当りの単価。</t>
    </r>
    <r>
      <rPr>
        <b/>
        <sz val="9"/>
        <color theme="4"/>
        <rFont val="BIZ UDPゴシック"/>
        <family val="3"/>
        <charset val="128"/>
      </rPr>
      <t>［G］</t>
    </r>
    <r>
      <rPr>
        <sz val="9"/>
        <color rgb="FF000000"/>
        <rFont val="BIZ UDPゴシック"/>
        <family val="3"/>
        <charset val="128"/>
      </rPr>
      <t>… 品目別の備蓄の割合。</t>
    </r>
    <r>
      <rPr>
        <b/>
        <sz val="9"/>
        <color theme="4"/>
        <rFont val="BIZ UDPゴシック"/>
        <family val="3"/>
        <charset val="128"/>
      </rPr>
      <t>［H］</t>
    </r>
    <r>
      <rPr>
        <sz val="9"/>
        <color rgb="FF000000"/>
        <rFont val="BIZ UDPゴシック"/>
        <family val="3"/>
        <charset val="128"/>
      </rPr>
      <t>…現在の備蓄量。</t>
    </r>
    <rPh sb="8" eb="9">
      <t>ニチ</t>
    </rPh>
    <rPh sb="9" eb="10">
      <t>ア</t>
    </rPh>
    <rPh sb="13" eb="14">
      <t>ミズ</t>
    </rPh>
    <rPh sb="15" eb="17">
      <t>ビチク</t>
    </rPh>
    <rPh sb="17" eb="18">
      <t>リョウ</t>
    </rPh>
    <rPh sb="26" eb="27">
      <t>アタ</t>
    </rPh>
    <rPh sb="29" eb="31">
      <t>タンカ</t>
    </rPh>
    <rPh sb="37" eb="40">
      <t>ヒンモクベツ</t>
    </rPh>
    <rPh sb="41" eb="43">
      <t>ビチク</t>
    </rPh>
    <rPh sb="44" eb="46">
      <t>ワリアイ</t>
    </rPh>
    <rPh sb="51" eb="53">
      <t>ゲンザイ</t>
    </rPh>
    <rPh sb="54" eb="57">
      <t>ビチクリョウ</t>
    </rPh>
    <phoneticPr fontId="6"/>
  </si>
  <si>
    <t>%</t>
    <phoneticPr fontId="6"/>
  </si>
  <si>
    <t>大豆ミート</t>
    <rPh sb="0" eb="2">
      <t>ダイズ</t>
    </rPh>
    <phoneticPr fontId="6"/>
  </si>
  <si>
    <t>穀物・
粉類</t>
    <rPh sb="4" eb="5">
      <t>コナ</t>
    </rPh>
    <rPh sb="5" eb="6">
      <t>ルイ</t>
    </rPh>
    <phoneticPr fontId="6"/>
  </si>
  <si>
    <t>月別予算</t>
    <rPh sb="0" eb="2">
      <t>ゲツベツ</t>
    </rPh>
    <rPh sb="2" eb="4">
      <t>ヨサン</t>
    </rPh>
    <phoneticPr fontId="6"/>
  </si>
  <si>
    <t>例：ペットボトル水。　</t>
    <rPh sb="0" eb="1">
      <t>レイ</t>
    </rPh>
    <phoneticPr fontId="6"/>
  </si>
  <si>
    <t>※上書きできます。</t>
    <phoneticPr fontId="6"/>
  </si>
  <si>
    <t>例：サプリメント。　</t>
    <rPh sb="0" eb="1">
      <t>レイ</t>
    </rPh>
    <phoneticPr fontId="6"/>
  </si>
  <si>
    <t>例：サラダ油　</t>
    <rPh sb="0" eb="1">
      <t>レイ</t>
    </rPh>
    <phoneticPr fontId="6"/>
  </si>
  <si>
    <t>例：サバ缶水煮。　</t>
    <rPh sb="0" eb="1">
      <t>レイ</t>
    </rPh>
    <rPh sb="5" eb="7">
      <t>ミズニ</t>
    </rPh>
    <phoneticPr fontId="6"/>
  </si>
  <si>
    <t>パスタ</t>
    <phoneticPr fontId="6"/>
  </si>
  <si>
    <t>玄米</t>
    <rPh sb="0" eb="2">
      <t>ゲンマイ</t>
    </rPh>
    <phoneticPr fontId="6"/>
  </si>
  <si>
    <t>薄力粉</t>
    <rPh sb="0" eb="3">
      <t>ハクリキコ</t>
    </rPh>
    <phoneticPr fontId="6"/>
  </si>
  <si>
    <t>乾麺</t>
    <rPh sb="0" eb="2">
      <t>カンメン</t>
    </rPh>
    <phoneticPr fontId="6"/>
  </si>
  <si>
    <t>乾燥大豆</t>
    <rPh sb="0" eb="4">
      <t>カンソウダイズ</t>
    </rPh>
    <phoneticPr fontId="6"/>
  </si>
  <si>
    <t>例：乾燥玉ネギ</t>
    <phoneticPr fontId="6"/>
  </si>
  <si>
    <t>梅干し</t>
    <rPh sb="0" eb="2">
      <t>ウメボ</t>
    </rPh>
    <phoneticPr fontId="6"/>
  </si>
  <si>
    <t>［作成者］ 備え総合情報サイト SONAE</t>
    <rPh sb="1" eb="4">
      <t>サクセイシャ</t>
    </rPh>
    <rPh sb="6" eb="7">
      <t>ソナ</t>
    </rPh>
    <rPh sb="8" eb="12">
      <t>ソウゴウジョウホウ</t>
    </rPh>
    <phoneticPr fontId="6"/>
  </si>
  <si>
    <t>　　上記の情報を入力すると、各食品の目標量、不足量、補充するために必要な金額、1か月当たりの予算が計算されます。</t>
    <rPh sb="2" eb="4">
      <t>ジョウキ</t>
    </rPh>
    <rPh sb="5" eb="7">
      <t>ジョウホウ</t>
    </rPh>
    <rPh sb="8" eb="10">
      <t>ニュウリョク</t>
    </rPh>
    <rPh sb="18" eb="21">
      <t>モクヒョウリョウ</t>
    </rPh>
    <phoneticPr fontId="6"/>
  </si>
  <si>
    <t>　　上記の情報を入力すると、各食品の目標量、不足量、補充するために必要な金額、1か月当たりの予算が計算されます。</t>
    <rPh sb="18" eb="21">
      <t>モクヒョウリョウ</t>
    </rPh>
    <phoneticPr fontId="6"/>
  </si>
  <si>
    <t>例：白米（上書きできます）　</t>
    <rPh sb="0" eb="1">
      <t>レイ</t>
    </rPh>
    <rPh sb="5" eb="7">
      <t>ウワガ</t>
    </rPh>
    <phoneticPr fontId="6"/>
  </si>
  <si>
    <t>　　  　　　　豆は貴重なたんぱく源であるだけでなく、良質の炭水化物、豊富な食物繊維、ミネラル、ビタミン類を含むスーパーフード。</t>
    <rPh sb="8" eb="9">
      <t>マメ</t>
    </rPh>
    <rPh sb="10" eb="12">
      <t>キチョウ</t>
    </rPh>
    <rPh sb="17" eb="18">
      <t>ゲン</t>
    </rPh>
    <rPh sb="27" eb="29">
      <t>リョウシツ</t>
    </rPh>
    <rPh sb="30" eb="34">
      <t>タンスイカブツ</t>
    </rPh>
    <rPh sb="35" eb="37">
      <t>ホウフ</t>
    </rPh>
    <rPh sb="38" eb="40">
      <t>ショクモツ</t>
    </rPh>
    <rPh sb="40" eb="42">
      <t>センイ</t>
    </rPh>
    <rPh sb="52" eb="53">
      <t>ルイ</t>
    </rPh>
    <rPh sb="54" eb="55">
      <t>フク</t>
    </rPh>
    <phoneticPr fontId="6"/>
  </si>
  <si>
    <t>　　　　 　　 豆がメインの食事は1食当り乾燥豆約40－50g使用（参考：水煮は2－2.5倍に増量）。1人1日100g食べる場合、1か月の備蓄量は3㎏。</t>
    <rPh sb="8" eb="9">
      <t>マメ</t>
    </rPh>
    <rPh sb="14" eb="16">
      <t>ショクジ</t>
    </rPh>
    <rPh sb="18" eb="19">
      <t>ショク</t>
    </rPh>
    <rPh sb="19" eb="20">
      <t>ア</t>
    </rPh>
    <rPh sb="21" eb="24">
      <t>カンソウマメ</t>
    </rPh>
    <rPh sb="24" eb="25">
      <t>ヤク</t>
    </rPh>
    <rPh sb="31" eb="33">
      <t>シヨウ</t>
    </rPh>
    <rPh sb="37" eb="39">
      <t>ミズニ</t>
    </rPh>
    <rPh sb="45" eb="46">
      <t>バイ</t>
    </rPh>
    <rPh sb="47" eb="49">
      <t>ゾウリョウ</t>
    </rPh>
    <rPh sb="52" eb="53">
      <t>ニン</t>
    </rPh>
    <rPh sb="54" eb="55">
      <t>ニチ</t>
    </rPh>
    <rPh sb="59" eb="60">
      <t>タ</t>
    </rPh>
    <rPh sb="62" eb="64">
      <t>バアイ</t>
    </rPh>
    <rPh sb="67" eb="68">
      <t>ゲツ</t>
    </rPh>
    <rPh sb="69" eb="72">
      <t>ビチクリョウ</t>
    </rPh>
    <phoneticPr fontId="6"/>
  </si>
  <si>
    <t>例：白米（※上書きできます。）</t>
    <rPh sb="0" eb="1">
      <t>レイ</t>
    </rPh>
    <phoneticPr fontId="6"/>
  </si>
  <si>
    <t>乾燥大豆（※上書きできます。）</t>
    <rPh sb="0" eb="4">
      <t>カンソウダイズ</t>
    </rPh>
    <phoneticPr fontId="6"/>
  </si>
  <si>
    <r>
      <t>《使い方》　</t>
    </r>
    <r>
      <rPr>
        <sz val="9"/>
        <color rgb="FF000000"/>
        <rFont val="BIZ UDPゴシック"/>
        <family val="3"/>
        <charset val="128"/>
      </rPr>
      <t>※記入例は「マイ貯蔵プランナー（記入例）」のタブをご覧ください。備えについて詳しい情報は、</t>
    </r>
    <rPh sb="38" eb="39">
      <t>ソナ</t>
    </rPh>
    <rPh sb="44" eb="45">
      <t>クワ</t>
    </rPh>
    <rPh sb="47" eb="49">
      <t>ジョウホウ</t>
    </rPh>
    <phoneticPr fontId="6"/>
  </si>
  <si>
    <r>
      <t>《使い方》　</t>
    </r>
    <r>
      <rPr>
        <sz val="10"/>
        <color rgb="FF000000"/>
        <rFont val="BIZ UDPゴシック"/>
        <family val="3"/>
        <charset val="128"/>
      </rPr>
      <t>※この記入例に上書きしても、「マイ貯蔵プランナー」（空白）のタブに入力してもご使用いただけます。</t>
    </r>
    <rPh sb="9" eb="12">
      <t>キニュウレイ</t>
    </rPh>
    <rPh sb="13" eb="15">
      <t>ウワガ</t>
    </rPh>
    <rPh sb="23" eb="25">
      <t>チョゾウ</t>
    </rPh>
    <rPh sb="32" eb="34">
      <t>クウハク</t>
    </rPh>
    <rPh sb="39" eb="41">
      <t>ニュウリョク</t>
    </rPh>
    <rPh sb="45" eb="47">
      <t>シヨウ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</si>
</sst>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_(\$* #,##0.00_);_(\$* \(#,##0.00\);_(\$* \-??_);_(@_)"/>
    <numFmt numFmtId="177" formatCode="[$¥-411]#,##0"/>
    <numFmt numFmtId="178" formatCode="0_ "/>
    <numFmt numFmtId="179" formatCode="0.0_ "/>
    <numFmt numFmtId="180" formatCode="_(* #,##0.00_);_(* \(#,##0.00\);_(* \-??_);_(@_)"/>
    <numFmt numFmtId="181" formatCode="[$¥-411]#,##0_);\([$¥-411]#,##0\)"/>
    <numFmt numFmtId="182" formatCode="0_);[Red]\(0\)"/>
    <numFmt numFmtId="183" formatCode="_(* #,##0_);_(* \(#,##0\);_(* \-??_);_(@_)"/>
    <numFmt numFmtId="184" formatCode="[$¥-411]#,##0_);[Red]\([$¥-411]#,##0\)"/>
  </numFmts>
  <fonts count="29" x14ac:knownFonts="1">
    <font>
      <sz val="11"/>
      <color rgb="FF000000"/>
      <name val="ＭＳ Ｐゴシック"/>
      <family val="3"/>
      <charset val="128"/>
    </font>
    <font>
      <b/>
      <sz val="12"/>
      <color rgb="FF000000"/>
      <name val="ＭＳ Ｐゴシック"/>
      <family val="3"/>
      <charset val="128"/>
    </font>
    <font>
      <b/>
      <sz val="16"/>
      <color rgb="FF000000"/>
      <name val="ＭＳ Ｐゴシック"/>
      <family val="3"/>
      <charset val="128"/>
    </font>
    <font>
      <b/>
      <sz val="11"/>
      <color rgb="FF000000"/>
      <name val="ＭＳ Ｐゴシック"/>
      <family val="3"/>
      <charset val="128"/>
    </font>
    <font>
      <sz val="12"/>
      <color rgb="FF000000"/>
      <name val="ＭＳ Ｐゴシック"/>
      <family val="3"/>
      <charset val="128"/>
    </font>
    <font>
      <sz val="11"/>
      <color rgb="FF000000"/>
      <name val="ＭＳ Ｐゴシック"/>
      <family val="3"/>
      <charset val="128"/>
    </font>
    <font>
      <sz val="6"/>
      <name val="ＭＳ Ｐゴシック"/>
      <family val="3"/>
      <charset val="128"/>
    </font>
    <font>
      <b/>
      <sz val="11"/>
      <color rgb="FF000000"/>
      <name val="BIZ UDPゴシック"/>
      <family val="3"/>
      <charset val="128"/>
    </font>
    <font>
      <sz val="11"/>
      <color rgb="FF000000"/>
      <name val="BIZ UDPゴシック"/>
      <family val="3"/>
      <charset val="128"/>
    </font>
    <font>
      <sz val="12"/>
      <color rgb="FF000000"/>
      <name val="BIZ UDPゴシック"/>
      <family val="3"/>
      <charset val="128"/>
    </font>
    <font>
      <b/>
      <sz val="12"/>
      <color rgb="FF000000"/>
      <name val="BIZ UDPゴシック"/>
      <family val="3"/>
      <charset val="128"/>
    </font>
    <font>
      <sz val="10"/>
      <color rgb="FF000000"/>
      <name val="BIZ UDPゴシック"/>
      <family val="3"/>
      <charset val="128"/>
    </font>
    <font>
      <b/>
      <sz val="15"/>
      <color theme="9" tint="-0.249977111117893"/>
      <name val="メイリオ"/>
      <family val="3"/>
      <charset val="128"/>
    </font>
    <font>
      <b/>
      <sz val="10"/>
      <color rgb="FF000000"/>
      <name val="BIZ UDPゴシック"/>
      <family val="3"/>
      <charset val="128"/>
    </font>
    <font>
      <b/>
      <sz val="9"/>
      <color rgb="FF000000"/>
      <name val="BIZ UDPゴシック"/>
      <family val="3"/>
      <charset val="128"/>
    </font>
    <font>
      <sz val="9"/>
      <color rgb="FF000000"/>
      <name val="BIZ UDPゴシック"/>
      <family val="3"/>
      <charset val="128"/>
    </font>
    <font>
      <b/>
      <sz val="9"/>
      <color theme="4"/>
      <name val="BIZ UDPゴシック"/>
      <family val="3"/>
      <charset val="128"/>
    </font>
    <font>
      <b/>
      <sz val="9"/>
      <name val="BIZ UDPゴシック"/>
      <family val="3"/>
      <charset val="128"/>
    </font>
    <font>
      <b/>
      <sz val="9"/>
      <color rgb="FF4F81BD"/>
      <name val="BIZ UDPゴシック"/>
      <family val="3"/>
      <charset val="128"/>
    </font>
    <font>
      <sz val="9"/>
      <name val="BIZ UDPゴシック"/>
      <family val="3"/>
      <charset val="128"/>
    </font>
    <font>
      <b/>
      <sz val="9"/>
      <color rgb="FF000000"/>
      <name val="ＭＳ Ｐゴシック"/>
      <family val="3"/>
      <charset val="128"/>
    </font>
    <font>
      <sz val="9"/>
      <color rgb="FF000000"/>
      <name val="ＭＳ Ｐゴシック"/>
      <family val="3"/>
      <charset val="128"/>
    </font>
    <font>
      <b/>
      <sz val="9"/>
      <color rgb="FFC00000"/>
      <name val="BIZ UDPゴシック"/>
      <family val="3"/>
      <charset val="128"/>
    </font>
    <font>
      <b/>
      <sz val="9"/>
      <color rgb="FFC0504D"/>
      <name val="BIZ UDPゴシック"/>
      <family val="3"/>
      <charset val="128"/>
    </font>
    <font>
      <sz val="9"/>
      <color rgb="FFC00000"/>
      <name val="BIZ UDPゴシック"/>
      <family val="3"/>
      <charset val="128"/>
    </font>
    <font>
      <sz val="12"/>
      <color rgb="FFFF0000"/>
      <name val="BIZ UDPゴシック"/>
      <family val="3"/>
      <charset val="128"/>
    </font>
    <font>
      <b/>
      <sz val="17"/>
      <color theme="9" tint="-0.249977111117893"/>
      <name val="メイリオ"/>
      <family val="3"/>
      <charset val="128"/>
    </font>
    <font>
      <b/>
      <sz val="12"/>
      <color rgb="FFFF0000"/>
      <name val="BIZ UDPゴシック"/>
      <family val="3"/>
      <charset val="128"/>
    </font>
    <font>
      <sz val="8.5"/>
      <color rgb="FF000000"/>
      <name val="BIZ UDPゴシック"/>
      <family val="3"/>
      <charset val="128"/>
    </font>
  </fonts>
  <fills count="15">
    <fill>
      <patternFill patternType="none"/>
    </fill>
    <fill>
      <patternFill patternType="gray125"/>
    </fill>
    <fill>
      <patternFill patternType="solid">
        <fgColor rgb="FFFFFF00"/>
        <bgColor rgb="FFFFFF00"/>
      </patternFill>
    </fill>
    <fill>
      <patternFill patternType="solid">
        <fgColor rgb="FFD9D9D9"/>
        <bgColor rgb="FFDBEEF4"/>
      </patternFill>
    </fill>
    <fill>
      <patternFill patternType="solid">
        <fgColor rgb="FFF2F2F2"/>
        <bgColor rgb="FFDBEEF4"/>
      </patternFill>
    </fill>
    <fill>
      <patternFill patternType="solid">
        <fgColor theme="8" tint="0.59999389629810485"/>
        <bgColor rgb="FFC0C0C0"/>
      </patternFill>
    </fill>
    <fill>
      <patternFill patternType="solid">
        <fgColor theme="4" tint="0.39997558519241921"/>
        <bgColor rgb="FFC0C0C0"/>
      </patternFill>
    </fill>
    <fill>
      <patternFill patternType="solid">
        <fgColor theme="0"/>
        <bgColor indexed="64"/>
      </patternFill>
    </fill>
    <fill>
      <patternFill patternType="solid">
        <fgColor theme="0"/>
        <bgColor rgb="FFDBEEF4"/>
      </patternFill>
    </fill>
    <fill>
      <patternFill patternType="solid">
        <fgColor theme="0" tint="-0.14999847407452621"/>
        <bgColor indexed="64"/>
      </patternFill>
    </fill>
    <fill>
      <patternFill patternType="solid">
        <fgColor rgb="FFD9D9D9"/>
        <bgColor auto="1"/>
      </patternFill>
    </fill>
    <fill>
      <patternFill patternType="solid">
        <fgColor theme="9" tint="0.79998168889431442"/>
        <bgColor rgb="FFF2F2F2"/>
      </patternFill>
    </fill>
    <fill>
      <patternFill patternType="solid">
        <fgColor theme="0"/>
        <bgColor rgb="FFF2F2F2"/>
      </patternFill>
    </fill>
    <fill>
      <patternFill patternType="solid">
        <fgColor theme="0"/>
        <bgColor rgb="FFFFFF00"/>
      </patternFill>
    </fill>
    <fill>
      <patternFill patternType="solid">
        <fgColor theme="0"/>
        <bgColor rgb="FFC0C0C0"/>
      </patternFill>
    </fill>
  </fills>
  <borders count="42">
    <border>
      <left/>
      <right/>
      <top/>
      <bottom/>
      <diagonal/>
    </border>
    <border>
      <left style="medium">
        <color auto="1"/>
      </left>
      <right style="medium">
        <color auto="1"/>
      </right>
      <top style="medium">
        <color auto="1"/>
      </top>
      <bottom style="medium">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thin">
        <color auto="1"/>
      </right>
      <top style="thin">
        <color auto="1"/>
      </top>
      <bottom/>
      <diagonal/>
    </border>
    <border>
      <left style="medium">
        <color auto="1"/>
      </left>
      <right/>
      <top style="medium">
        <color auto="1"/>
      </top>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top/>
      <bottom style="thin">
        <color auto="1"/>
      </bottom>
      <diagonal/>
    </border>
    <border>
      <left style="medium">
        <color auto="1"/>
      </left>
      <right style="medium">
        <color auto="1"/>
      </right>
      <top/>
      <bottom style="medium">
        <color auto="1"/>
      </bottom>
      <diagonal/>
    </border>
    <border>
      <left/>
      <right style="thin">
        <color auto="1"/>
      </right>
      <top/>
      <bottom style="medium">
        <color auto="1"/>
      </bottom>
      <diagonal/>
    </border>
    <border>
      <left style="thin">
        <color indexed="64"/>
      </left>
      <right style="thin">
        <color auto="1"/>
      </right>
      <top style="medium">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style="thin">
        <color indexed="64"/>
      </right>
      <top style="medium">
        <color auto="1"/>
      </top>
      <bottom style="thin">
        <color auto="1"/>
      </bottom>
      <diagonal/>
    </border>
    <border>
      <left/>
      <right style="thin">
        <color indexed="64"/>
      </right>
      <top style="medium">
        <color auto="1"/>
      </top>
      <bottom/>
      <diagonal/>
    </border>
    <border>
      <left/>
      <right/>
      <top style="medium">
        <color auto="1"/>
      </top>
      <bottom style="thin">
        <color auto="1"/>
      </bottom>
      <diagonal/>
    </border>
    <border>
      <left/>
      <right/>
      <top style="medium">
        <color auto="1"/>
      </top>
      <bottom/>
      <diagonal/>
    </border>
    <border>
      <left style="medium">
        <color auto="1"/>
      </left>
      <right/>
      <top style="thin">
        <color auto="1"/>
      </top>
      <bottom/>
      <diagonal/>
    </border>
  </borders>
  <cellStyleXfs count="3">
    <xf numFmtId="0" fontId="0" fillId="0" borderId="0"/>
    <xf numFmtId="180" fontId="5" fillId="0" borderId="0" applyBorder="0" applyProtection="0"/>
    <xf numFmtId="176" fontId="5" fillId="0" borderId="0" applyBorder="0" applyProtection="0"/>
  </cellStyleXfs>
  <cellXfs count="710">
    <xf numFmtId="0" fontId="0" fillId="0" borderId="0" xfId="0"/>
    <xf numFmtId="0" fontId="1" fillId="0" borderId="0" xfId="0" applyFont="1"/>
    <xf numFmtId="2" fontId="0" fillId="0" borderId="0" xfId="2" applyNumberFormat="1" applyFont="1" applyBorder="1" applyProtection="1"/>
    <xf numFmtId="1" fontId="0" fillId="0" borderId="0" xfId="0" applyNumberFormat="1"/>
    <xf numFmtId="0" fontId="3" fillId="0" borderId="0" xfId="0" applyFont="1"/>
    <xf numFmtId="0" fontId="0" fillId="0" borderId="0" xfId="0" applyAlignment="1">
      <alignment vertical="center"/>
    </xf>
    <xf numFmtId="178" fontId="0" fillId="0" borderId="0" xfId="2" applyNumberFormat="1" applyFont="1" applyBorder="1" applyProtection="1"/>
    <xf numFmtId="182" fontId="0" fillId="0" borderId="0" xfId="0" applyNumberFormat="1"/>
    <xf numFmtId="179" fontId="0" fillId="0" borderId="0" xfId="2" applyNumberFormat="1" applyFont="1" applyBorder="1" applyProtection="1"/>
    <xf numFmtId="0" fontId="7" fillId="0" borderId="0" xfId="0" applyFont="1"/>
    <xf numFmtId="0" fontId="8" fillId="0" borderId="0" xfId="0" applyFont="1"/>
    <xf numFmtId="0" fontId="9" fillId="0" borderId="0" xfId="0" applyFont="1"/>
    <xf numFmtId="1" fontId="8" fillId="0" borderId="0" xfId="0" applyNumberFormat="1" applyFont="1"/>
    <xf numFmtId="0" fontId="8" fillId="0" borderId="0" xfId="0" applyFont="1" applyAlignment="1">
      <alignment vertical="center"/>
    </xf>
    <xf numFmtId="0" fontId="10" fillId="0" borderId="0" xfId="0" applyFont="1"/>
    <xf numFmtId="178" fontId="8" fillId="0" borderId="0" xfId="2" applyNumberFormat="1" applyFont="1" applyBorder="1" applyProtection="1"/>
    <xf numFmtId="179" fontId="8" fillId="0" borderId="0" xfId="2" applyNumberFormat="1" applyFont="1" applyBorder="1" applyProtection="1"/>
    <xf numFmtId="2" fontId="8" fillId="0" borderId="0" xfId="2" applyNumberFormat="1" applyFont="1" applyBorder="1" applyProtection="1"/>
    <xf numFmtId="0" fontId="0" fillId="7" borderId="0" xfId="0" applyFill="1"/>
    <xf numFmtId="0" fontId="2" fillId="11" borderId="31" xfId="0" applyFont="1" applyFill="1" applyBorder="1"/>
    <xf numFmtId="0" fontId="0" fillId="11" borderId="31" xfId="0" applyFill="1" applyBorder="1"/>
    <xf numFmtId="2" fontId="0" fillId="11" borderId="31" xfId="2" applyNumberFormat="1" applyFont="1" applyFill="1" applyBorder="1" applyProtection="1"/>
    <xf numFmtId="1" fontId="0" fillId="11" borderId="31" xfId="0" applyNumberFormat="1" applyFill="1" applyBorder="1"/>
    <xf numFmtId="0" fontId="0" fillId="11" borderId="32" xfId="0" applyFill="1" applyBorder="1"/>
    <xf numFmtId="0" fontId="1" fillId="11" borderId="33" xfId="0" applyFont="1" applyFill="1" applyBorder="1"/>
    <xf numFmtId="0" fontId="1" fillId="11" borderId="0" xfId="0" applyFont="1" applyFill="1"/>
    <xf numFmtId="0" fontId="0" fillId="11" borderId="0" xfId="0" applyFill="1"/>
    <xf numFmtId="2" fontId="0" fillId="11" borderId="0" xfId="2" applyNumberFormat="1" applyFont="1" applyFill="1" applyBorder="1" applyProtection="1"/>
    <xf numFmtId="1" fontId="0" fillId="11" borderId="0" xfId="0" applyNumberFormat="1" applyFill="1"/>
    <xf numFmtId="0" fontId="0" fillId="11" borderId="34" xfId="0" applyFill="1" applyBorder="1"/>
    <xf numFmtId="0" fontId="10" fillId="11" borderId="33" xfId="0" applyFont="1" applyFill="1" applyBorder="1" applyAlignment="1">
      <alignment vertical="center"/>
    </xf>
    <xf numFmtId="0" fontId="10" fillId="11" borderId="0" xfId="0" applyFont="1" applyFill="1" applyAlignment="1">
      <alignment vertical="center"/>
    </xf>
    <xf numFmtId="0" fontId="9" fillId="11" borderId="0" xfId="0" applyFont="1" applyFill="1" applyAlignment="1">
      <alignment vertical="center"/>
    </xf>
    <xf numFmtId="0" fontId="4" fillId="11" borderId="33" xfId="0" applyFont="1" applyFill="1" applyBorder="1"/>
    <xf numFmtId="0" fontId="12" fillId="11" borderId="30" xfId="0" applyFont="1" applyFill="1" applyBorder="1"/>
    <xf numFmtId="0" fontId="13" fillId="11" borderId="33" xfId="0" applyFont="1" applyFill="1" applyBorder="1" applyAlignment="1">
      <alignment vertical="center"/>
    </xf>
    <xf numFmtId="0" fontId="13" fillId="11" borderId="0" xfId="0" applyFont="1" applyFill="1"/>
    <xf numFmtId="0" fontId="11" fillId="11" borderId="0" xfId="0" applyFont="1" applyFill="1" applyAlignment="1">
      <alignment vertical="center"/>
    </xf>
    <xf numFmtId="0" fontId="13" fillId="11" borderId="33" xfId="0" applyFont="1" applyFill="1" applyBorder="1"/>
    <xf numFmtId="0" fontId="14" fillId="11" borderId="33" xfId="0" applyFont="1" applyFill="1" applyBorder="1" applyAlignment="1">
      <alignment vertical="center"/>
    </xf>
    <xf numFmtId="0" fontId="14" fillId="11" borderId="0" xfId="0" applyFont="1" applyFill="1"/>
    <xf numFmtId="0" fontId="14" fillId="11" borderId="34" xfId="0" applyFont="1" applyFill="1" applyBorder="1"/>
    <xf numFmtId="0" fontId="14" fillId="11" borderId="0" xfId="0" applyFont="1" applyFill="1" applyAlignment="1">
      <alignment vertical="center"/>
    </xf>
    <xf numFmtId="0" fontId="14" fillId="11" borderId="34" xfId="0" applyFont="1" applyFill="1" applyBorder="1" applyAlignment="1">
      <alignment vertical="center"/>
    </xf>
    <xf numFmtId="0" fontId="15" fillId="11" borderId="33" xfId="0" applyFont="1" applyFill="1" applyBorder="1" applyAlignment="1">
      <alignment vertical="center"/>
    </xf>
    <xf numFmtId="0" fontId="15" fillId="11" borderId="0" xfId="0" applyFont="1" applyFill="1" applyAlignment="1">
      <alignment vertical="center"/>
    </xf>
    <xf numFmtId="0" fontId="14" fillId="2" borderId="1" xfId="0" applyFont="1" applyFill="1" applyBorder="1" applyAlignment="1">
      <alignment vertical="center"/>
    </xf>
    <xf numFmtId="0" fontId="14" fillId="11" borderId="0" xfId="0" applyFont="1" applyFill="1" applyAlignment="1">
      <alignment horizontal="right"/>
    </xf>
    <xf numFmtId="0" fontId="15" fillId="11" borderId="0" xfId="0" applyFont="1" applyFill="1"/>
    <xf numFmtId="0" fontId="15" fillId="11" borderId="34" xfId="0" applyFont="1" applyFill="1" applyBorder="1"/>
    <xf numFmtId="0" fontId="14" fillId="11" borderId="33" xfId="0" applyFont="1" applyFill="1" applyBorder="1"/>
    <xf numFmtId="0" fontId="15" fillId="11" borderId="33" xfId="0" applyFont="1" applyFill="1" applyBorder="1"/>
    <xf numFmtId="0" fontId="15" fillId="11" borderId="34" xfId="0" applyFont="1" applyFill="1" applyBorder="1" applyAlignment="1">
      <alignment wrapText="1"/>
    </xf>
    <xf numFmtId="0" fontId="14" fillId="11" borderId="33" xfId="0" applyFont="1" applyFill="1" applyBorder="1" applyAlignment="1">
      <alignment horizontal="left"/>
    </xf>
    <xf numFmtId="0" fontId="14" fillId="11" borderId="0" xfId="0" applyFont="1" applyFill="1" applyAlignment="1">
      <alignment horizontal="left"/>
    </xf>
    <xf numFmtId="0" fontId="15" fillId="11" borderId="0" xfId="0" applyFont="1" applyFill="1" applyAlignment="1">
      <alignment horizontal="left"/>
    </xf>
    <xf numFmtId="0" fontId="15" fillId="11" borderId="34" xfId="0" applyFont="1" applyFill="1" applyBorder="1" applyAlignment="1">
      <alignment horizontal="left"/>
    </xf>
    <xf numFmtId="0" fontId="15" fillId="11" borderId="33" xfId="0" applyFont="1" applyFill="1" applyBorder="1" applyAlignment="1">
      <alignment horizontal="left"/>
    </xf>
    <xf numFmtId="0" fontId="20" fillId="11" borderId="35" xfId="0" applyFont="1" applyFill="1" applyBorder="1"/>
    <xf numFmtId="0" fontId="20" fillId="11" borderId="2" xfId="0" applyFont="1" applyFill="1" applyBorder="1"/>
    <xf numFmtId="0" fontId="21" fillId="11" borderId="2" xfId="0" applyFont="1" applyFill="1" applyBorder="1"/>
    <xf numFmtId="2" fontId="21" fillId="11" borderId="2" xfId="2" applyNumberFormat="1" applyFont="1" applyFill="1" applyBorder="1" applyProtection="1"/>
    <xf numFmtId="1" fontId="21" fillId="11" borderId="2" xfId="0" applyNumberFormat="1" applyFont="1" applyFill="1" applyBorder="1"/>
    <xf numFmtId="0" fontId="21" fillId="11" borderId="36" xfId="0" applyFont="1" applyFill="1" applyBorder="1"/>
    <xf numFmtId="0" fontId="21" fillId="0" borderId="0" xfId="0" applyFont="1" applyAlignment="1">
      <alignment vertical="center"/>
    </xf>
    <xf numFmtId="179" fontId="14" fillId="2" borderId="1" xfId="0" applyNumberFormat="1" applyFont="1" applyFill="1" applyBorder="1" applyAlignment="1">
      <alignment horizontal="center"/>
    </xf>
    <xf numFmtId="0" fontId="14" fillId="5" borderId="5" xfId="0" applyFont="1" applyFill="1" applyBorder="1" applyAlignment="1">
      <alignment horizontal="left"/>
    </xf>
    <xf numFmtId="2" fontId="14" fillId="5" borderId="6" xfId="2" applyNumberFormat="1" applyFont="1" applyFill="1" applyBorder="1" applyAlignment="1" applyProtection="1">
      <alignment horizontal="center" wrapText="1"/>
    </xf>
    <xf numFmtId="2" fontId="14" fillId="5" borderId="3" xfId="2" applyNumberFormat="1" applyFont="1" applyFill="1" applyBorder="1" applyProtection="1"/>
    <xf numFmtId="2" fontId="14" fillId="5" borderId="3" xfId="2" applyNumberFormat="1" applyFont="1" applyFill="1" applyBorder="1" applyAlignment="1" applyProtection="1">
      <alignment wrapText="1"/>
    </xf>
    <xf numFmtId="0" fontId="14" fillId="5" borderId="11" xfId="0" applyFont="1" applyFill="1" applyBorder="1"/>
    <xf numFmtId="0" fontId="14" fillId="5" borderId="12" xfId="0" applyFont="1" applyFill="1" applyBorder="1" applyAlignment="1">
      <alignment horizontal="left"/>
    </xf>
    <xf numFmtId="0" fontId="14" fillId="5" borderId="13" xfId="0" applyFont="1" applyFill="1" applyBorder="1" applyAlignment="1">
      <alignment horizontal="left"/>
    </xf>
    <xf numFmtId="2" fontId="14" fillId="5" borderId="14" xfId="2" applyNumberFormat="1" applyFont="1" applyFill="1" applyBorder="1" applyAlignment="1" applyProtection="1">
      <alignment horizontal="center" wrapText="1"/>
    </xf>
    <xf numFmtId="1" fontId="17" fillId="5" borderId="8" xfId="0" applyNumberFormat="1" applyFont="1" applyFill="1" applyBorder="1" applyAlignment="1">
      <alignment horizontal="right"/>
    </xf>
    <xf numFmtId="1" fontId="15" fillId="5" borderId="9" xfId="0" applyNumberFormat="1" applyFont="1" applyFill="1" applyBorder="1" applyAlignment="1">
      <alignment horizontal="center"/>
    </xf>
    <xf numFmtId="0" fontId="21" fillId="0" borderId="0" xfId="0" applyFont="1"/>
    <xf numFmtId="0" fontId="15" fillId="0" borderId="10" xfId="0" applyFont="1" applyBorder="1"/>
    <xf numFmtId="0" fontId="15" fillId="0" borderId="0" xfId="0" applyFont="1"/>
    <xf numFmtId="0" fontId="15" fillId="0" borderId="21" xfId="0" applyFont="1" applyBorder="1"/>
    <xf numFmtId="177" fontId="14" fillId="2" borderId="16" xfId="2" applyNumberFormat="1" applyFont="1" applyFill="1" applyBorder="1" applyProtection="1"/>
    <xf numFmtId="178" fontId="14" fillId="2" borderId="16" xfId="2" applyNumberFormat="1" applyFont="1" applyFill="1" applyBorder="1" applyAlignment="1" applyProtection="1">
      <alignment horizontal="right"/>
    </xf>
    <xf numFmtId="179" fontId="15" fillId="9" borderId="17" xfId="2" applyNumberFormat="1" applyFont="1" applyFill="1" applyBorder="1" applyProtection="1"/>
    <xf numFmtId="179" fontId="15" fillId="3" borderId="0" xfId="2" applyNumberFormat="1" applyFont="1" applyFill="1" applyBorder="1" applyProtection="1"/>
    <xf numFmtId="178" fontId="15" fillId="3" borderId="7" xfId="2" applyNumberFormat="1" applyFont="1" applyFill="1" applyBorder="1" applyProtection="1"/>
    <xf numFmtId="178" fontId="15" fillId="3" borderId="9" xfId="2" applyNumberFormat="1" applyFont="1" applyFill="1" applyBorder="1" applyProtection="1"/>
    <xf numFmtId="178" fontId="15" fillId="3" borderId="0" xfId="2" applyNumberFormat="1" applyFont="1" applyFill="1" applyBorder="1" applyProtection="1"/>
    <xf numFmtId="1" fontId="14" fillId="0" borderId="16" xfId="0" applyNumberFormat="1" applyFont="1" applyBorder="1" applyAlignment="1">
      <alignment horizontal="right"/>
    </xf>
    <xf numFmtId="1" fontId="15" fillId="3" borderId="17" xfId="0" applyNumberFormat="1" applyFont="1" applyFill="1" applyBorder="1" applyAlignment="1">
      <alignment horizontal="center"/>
    </xf>
    <xf numFmtId="0" fontId="14" fillId="2" borderId="16" xfId="0" applyFont="1" applyFill="1" applyBorder="1" applyAlignment="1">
      <alignment horizontal="right"/>
    </xf>
    <xf numFmtId="0" fontId="15" fillId="3" borderId="17" xfId="0" applyFont="1" applyFill="1" applyBorder="1"/>
    <xf numFmtId="178" fontId="15" fillId="3" borderId="18" xfId="0" applyNumberFormat="1" applyFont="1" applyFill="1" applyBorder="1"/>
    <xf numFmtId="178" fontId="15" fillId="3" borderId="19" xfId="0" applyNumberFormat="1" applyFont="1" applyFill="1" applyBorder="1"/>
    <xf numFmtId="181" fontId="15" fillId="3" borderId="8" xfId="1" applyNumberFormat="1" applyFont="1" applyFill="1" applyBorder="1" applyAlignment="1" applyProtection="1">
      <alignment horizontal="right" vertical="center"/>
    </xf>
    <xf numFmtId="177" fontId="15" fillId="3" borderId="7" xfId="0" applyNumberFormat="1" applyFont="1" applyFill="1" applyBorder="1" applyAlignment="1">
      <alignment horizontal="right"/>
    </xf>
    <xf numFmtId="178" fontId="15" fillId="3" borderId="10" xfId="2" applyNumberFormat="1" applyFont="1" applyFill="1" applyBorder="1" applyProtection="1"/>
    <xf numFmtId="178" fontId="15" fillId="3" borderId="9" xfId="0" applyNumberFormat="1" applyFont="1" applyFill="1" applyBorder="1"/>
    <xf numFmtId="177" fontId="15" fillId="3" borderId="10" xfId="0" applyNumberFormat="1" applyFont="1" applyFill="1" applyBorder="1" applyAlignment="1">
      <alignment horizontal="right"/>
    </xf>
    <xf numFmtId="177" fontId="14" fillId="2" borderId="20" xfId="2" applyNumberFormat="1" applyFont="1" applyFill="1" applyBorder="1" applyProtection="1"/>
    <xf numFmtId="178" fontId="14" fillId="2" borderId="20" xfId="2" applyNumberFormat="1" applyFont="1" applyFill="1" applyBorder="1" applyAlignment="1" applyProtection="1">
      <alignment horizontal="right"/>
    </xf>
    <xf numFmtId="0" fontId="15" fillId="0" borderId="8" xfId="0" applyFont="1" applyBorder="1"/>
    <xf numFmtId="179" fontId="15" fillId="3" borderId="12" xfId="2" applyNumberFormat="1" applyFont="1" applyFill="1" applyBorder="1" applyProtection="1"/>
    <xf numFmtId="178" fontId="15" fillId="3" borderId="15" xfId="2" applyNumberFormat="1" applyFont="1" applyFill="1" applyBorder="1" applyProtection="1"/>
    <xf numFmtId="178" fontId="15" fillId="3" borderId="13" xfId="2" applyNumberFormat="1" applyFont="1" applyFill="1" applyBorder="1" applyProtection="1"/>
    <xf numFmtId="178" fontId="15" fillId="3" borderId="11" xfId="2" applyNumberFormat="1" applyFont="1" applyFill="1" applyBorder="1" applyProtection="1"/>
    <xf numFmtId="178" fontId="15" fillId="3" borderId="13" xfId="0" applyNumberFormat="1" applyFont="1" applyFill="1" applyBorder="1"/>
    <xf numFmtId="177" fontId="15" fillId="3" borderId="15" xfId="0" applyNumberFormat="1" applyFont="1" applyFill="1" applyBorder="1" applyAlignment="1">
      <alignment horizontal="right"/>
    </xf>
    <xf numFmtId="0" fontId="20" fillId="0" borderId="0" xfId="0" applyFont="1"/>
    <xf numFmtId="0" fontId="14" fillId="0" borderId="10" xfId="0" applyFont="1" applyBorder="1"/>
    <xf numFmtId="0" fontId="14" fillId="0" borderId="0" xfId="0" applyFont="1"/>
    <xf numFmtId="179" fontId="14" fillId="3" borderId="0" xfId="2" applyNumberFormat="1" applyFont="1" applyFill="1" applyBorder="1" applyProtection="1"/>
    <xf numFmtId="178" fontId="14" fillId="3" borderId="0" xfId="2" applyNumberFormat="1" applyFont="1" applyFill="1" applyBorder="1" applyProtection="1"/>
    <xf numFmtId="1" fontId="14" fillId="3" borderId="0" xfId="0" applyNumberFormat="1" applyFont="1" applyFill="1" applyAlignment="1">
      <alignment horizontal="center"/>
    </xf>
    <xf numFmtId="0" fontId="14" fillId="0" borderId="8" xfId="0" applyFont="1" applyBorder="1" applyAlignment="1">
      <alignment horizontal="right"/>
    </xf>
    <xf numFmtId="0" fontId="14" fillId="3" borderId="0" xfId="0" applyFont="1" applyFill="1"/>
    <xf numFmtId="9" fontId="14" fillId="3" borderId="19" xfId="0" applyNumberFormat="1" applyFont="1" applyFill="1" applyBorder="1"/>
    <xf numFmtId="0" fontId="14" fillId="0" borderId="15" xfId="0" applyFont="1" applyBorder="1"/>
    <xf numFmtId="0" fontId="14" fillId="0" borderId="11" xfId="0" applyFont="1" applyBorder="1"/>
    <xf numFmtId="0" fontId="14" fillId="0" borderId="12" xfId="0" applyFont="1" applyBorder="1"/>
    <xf numFmtId="178" fontId="14" fillId="3" borderId="12" xfId="2" applyNumberFormat="1" applyFont="1" applyFill="1" applyBorder="1" applyProtection="1"/>
    <xf numFmtId="1" fontId="14" fillId="3" borderId="12" xfId="0" applyNumberFormat="1" applyFont="1" applyFill="1" applyBorder="1"/>
    <xf numFmtId="182" fontId="14" fillId="0" borderId="11" xfId="0" applyNumberFormat="1" applyFont="1" applyBorder="1" applyAlignment="1">
      <alignment horizontal="right"/>
    </xf>
    <xf numFmtId="182" fontId="14" fillId="3" borderId="12" xfId="0" applyNumberFormat="1" applyFont="1" applyFill="1" applyBorder="1"/>
    <xf numFmtId="9" fontId="14" fillId="3" borderId="13" xfId="0" applyNumberFormat="1" applyFont="1" applyFill="1" applyBorder="1"/>
    <xf numFmtId="178" fontId="21" fillId="0" borderId="0" xfId="2" applyNumberFormat="1" applyFont="1" applyBorder="1" applyProtection="1"/>
    <xf numFmtId="1" fontId="21" fillId="0" borderId="0" xfId="0" applyNumberFormat="1" applyFont="1"/>
    <xf numFmtId="182" fontId="21" fillId="0" borderId="0" xfId="0" applyNumberFormat="1" applyFont="1"/>
    <xf numFmtId="0" fontId="14" fillId="2" borderId="1" xfId="0" applyFont="1" applyFill="1" applyBorder="1" applyAlignment="1">
      <alignment horizontal="center"/>
    </xf>
    <xf numFmtId="0" fontId="14" fillId="2" borderId="16" xfId="0" applyFont="1" applyFill="1" applyBorder="1"/>
    <xf numFmtId="0" fontId="15" fillId="0" borderId="12" xfId="0" applyFont="1" applyBorder="1"/>
    <xf numFmtId="0" fontId="21" fillId="0" borderId="8" xfId="0" applyFont="1" applyBorder="1"/>
    <xf numFmtId="179" fontId="15" fillId="3" borderId="23" xfId="2" applyNumberFormat="1" applyFont="1" applyFill="1" applyBorder="1" applyProtection="1"/>
    <xf numFmtId="0" fontId="21" fillId="0" borderId="10" xfId="0" applyFont="1" applyBorder="1"/>
    <xf numFmtId="1" fontId="15" fillId="3" borderId="0" xfId="0" applyNumberFormat="1" applyFont="1" applyFill="1" applyAlignment="1">
      <alignment horizontal="center"/>
    </xf>
    <xf numFmtId="0" fontId="15" fillId="3" borderId="0" xfId="0" applyFont="1" applyFill="1"/>
    <xf numFmtId="0" fontId="20" fillId="0" borderId="15" xfId="0" applyFont="1" applyBorder="1"/>
    <xf numFmtId="0" fontId="20" fillId="0" borderId="11" xfId="0" applyFont="1" applyBorder="1"/>
    <xf numFmtId="1" fontId="15" fillId="3" borderId="12" xfId="0" applyNumberFormat="1" applyFont="1" applyFill="1" applyBorder="1"/>
    <xf numFmtId="182" fontId="14" fillId="0" borderId="11" xfId="0" applyNumberFormat="1" applyFont="1" applyBorder="1"/>
    <xf numFmtId="9" fontId="15" fillId="3" borderId="13" xfId="0" applyNumberFormat="1" applyFont="1" applyFill="1" applyBorder="1"/>
    <xf numFmtId="0" fontId="21" fillId="7" borderId="0" xfId="0" applyFont="1" applyFill="1"/>
    <xf numFmtId="0" fontId="20" fillId="7" borderId="0" xfId="0" applyFont="1" applyFill="1"/>
    <xf numFmtId="0" fontId="14" fillId="7" borderId="0" xfId="0" applyFont="1" applyFill="1"/>
    <xf numFmtId="178" fontId="15" fillId="7" borderId="0" xfId="2" applyNumberFormat="1" applyFont="1" applyFill="1" applyBorder="1" applyProtection="1"/>
    <xf numFmtId="178" fontId="14" fillId="7" borderId="0" xfId="2" applyNumberFormat="1" applyFont="1" applyFill="1" applyBorder="1" applyProtection="1"/>
    <xf numFmtId="178" fontId="14" fillId="8" borderId="0" xfId="2" applyNumberFormat="1" applyFont="1" applyFill="1" applyBorder="1" applyProtection="1"/>
    <xf numFmtId="1" fontId="14" fillId="7" borderId="0" xfId="0" applyNumberFormat="1" applyFont="1" applyFill="1" applyAlignment="1">
      <alignment horizontal="right"/>
    </xf>
    <xf numFmtId="1" fontId="15" fillId="8" borderId="0" xfId="0" applyNumberFormat="1" applyFont="1" applyFill="1"/>
    <xf numFmtId="182" fontId="14" fillId="7" borderId="0" xfId="0" applyNumberFormat="1" applyFont="1" applyFill="1"/>
    <xf numFmtId="182" fontId="14" fillId="8" borderId="0" xfId="0" applyNumberFormat="1" applyFont="1" applyFill="1"/>
    <xf numFmtId="9" fontId="14" fillId="8" borderId="0" xfId="0" applyNumberFormat="1" applyFont="1" applyFill="1"/>
    <xf numFmtId="9" fontId="15" fillId="8" borderId="0" xfId="0" applyNumberFormat="1" applyFont="1" applyFill="1"/>
    <xf numFmtId="181" fontId="22" fillId="8" borderId="0" xfId="0" applyNumberFormat="1" applyFont="1" applyFill="1"/>
    <xf numFmtId="177" fontId="14" fillId="8" borderId="0" xfId="0" applyNumberFormat="1" applyFont="1" applyFill="1"/>
    <xf numFmtId="0" fontId="20" fillId="0" borderId="0" xfId="0" applyFont="1" applyAlignment="1">
      <alignment vertical="center"/>
    </xf>
    <xf numFmtId="0" fontId="14" fillId="0" borderId="0" xfId="0" applyFont="1" applyAlignment="1">
      <alignment horizontal="left" vertical="center"/>
    </xf>
    <xf numFmtId="2" fontId="14" fillId="3" borderId="0" xfId="2" applyNumberFormat="1" applyFont="1" applyFill="1" applyBorder="1" applyAlignment="1" applyProtection="1">
      <alignment horizontal="center" vertical="center"/>
    </xf>
    <xf numFmtId="2" fontId="14" fillId="3" borderId="7" xfId="2" applyNumberFormat="1" applyFont="1" applyFill="1" applyBorder="1" applyAlignment="1" applyProtection="1">
      <alignment horizontal="center" vertical="center"/>
    </xf>
    <xf numFmtId="2" fontId="14" fillId="3" borderId="9" xfId="2" applyNumberFormat="1" applyFont="1" applyFill="1" applyBorder="1" applyAlignment="1" applyProtection="1">
      <alignment horizontal="center" vertical="center"/>
    </xf>
    <xf numFmtId="1" fontId="14" fillId="2" borderId="16" xfId="0" applyNumberFormat="1" applyFont="1" applyFill="1" applyBorder="1" applyAlignment="1">
      <alignment horizontal="right" vertical="center"/>
    </xf>
    <xf numFmtId="1" fontId="15" fillId="3" borderId="17" xfId="0" applyNumberFormat="1" applyFont="1" applyFill="1" applyBorder="1" applyAlignment="1">
      <alignment horizontal="center" vertical="center"/>
    </xf>
    <xf numFmtId="0" fontId="14" fillId="2" borderId="16" xfId="0" applyFont="1" applyFill="1" applyBorder="1" applyAlignment="1">
      <alignment horizontal="right" vertical="center" wrapText="1"/>
    </xf>
    <xf numFmtId="0" fontId="15" fillId="3" borderId="17" xfId="0" applyFont="1" applyFill="1" applyBorder="1" applyAlignment="1">
      <alignment vertical="center"/>
    </xf>
    <xf numFmtId="184" fontId="14" fillId="3" borderId="8" xfId="0" applyNumberFormat="1" applyFont="1" applyFill="1" applyBorder="1" applyAlignment="1">
      <alignment horizontal="right" vertical="center" wrapText="1"/>
    </xf>
    <xf numFmtId="177" fontId="15" fillId="3" borderId="10" xfId="0" applyNumberFormat="1" applyFont="1" applyFill="1" applyBorder="1" applyAlignment="1">
      <alignment horizontal="right" vertical="center" wrapText="1"/>
    </xf>
    <xf numFmtId="2" fontId="14" fillId="3" borderId="10" xfId="2" applyNumberFormat="1" applyFont="1" applyFill="1" applyBorder="1" applyAlignment="1" applyProtection="1">
      <alignment horizontal="center" vertical="center"/>
    </xf>
    <xf numFmtId="0" fontId="15" fillId="0" borderId="21" xfId="0" applyFont="1" applyBorder="1" applyAlignment="1">
      <alignment vertical="center"/>
    </xf>
    <xf numFmtId="0" fontId="15" fillId="0" borderId="0" xfId="0" applyFont="1" applyAlignment="1">
      <alignment vertical="center"/>
    </xf>
    <xf numFmtId="179" fontId="15" fillId="3" borderId="0" xfId="2" applyNumberFormat="1" applyFont="1" applyFill="1" applyBorder="1" applyAlignment="1" applyProtection="1">
      <alignment vertical="center"/>
    </xf>
    <xf numFmtId="178" fontId="15" fillId="3" borderId="10" xfId="2" applyNumberFormat="1" applyFont="1" applyFill="1" applyBorder="1" applyAlignment="1" applyProtection="1">
      <alignment vertical="center"/>
    </xf>
    <xf numFmtId="178" fontId="15" fillId="3" borderId="9" xfId="2" applyNumberFormat="1" applyFont="1" applyFill="1" applyBorder="1" applyAlignment="1" applyProtection="1">
      <alignment vertical="center"/>
    </xf>
    <xf numFmtId="0" fontId="14" fillId="2" borderId="16" xfId="0" applyFont="1" applyFill="1" applyBorder="1" applyAlignment="1">
      <alignment horizontal="right" vertical="center"/>
    </xf>
    <xf numFmtId="179" fontId="15" fillId="3" borderId="23" xfId="2" applyNumberFormat="1" applyFont="1" applyFill="1" applyBorder="1" applyAlignment="1" applyProtection="1">
      <alignment vertical="center"/>
    </xf>
    <xf numFmtId="178" fontId="15" fillId="3" borderId="15" xfId="2" applyNumberFormat="1" applyFont="1" applyFill="1" applyBorder="1" applyAlignment="1" applyProtection="1">
      <alignment vertical="center"/>
    </xf>
    <xf numFmtId="178" fontId="15" fillId="3" borderId="13" xfId="2" applyNumberFormat="1" applyFont="1" applyFill="1" applyBorder="1" applyAlignment="1" applyProtection="1">
      <alignment vertical="center"/>
    </xf>
    <xf numFmtId="1" fontId="15" fillId="0" borderId="0" xfId="0" applyNumberFormat="1" applyFont="1" applyAlignment="1">
      <alignment horizontal="center"/>
    </xf>
    <xf numFmtId="0" fontId="15" fillId="0" borderId="8" xfId="0" applyFont="1" applyBorder="1" applyAlignment="1">
      <alignment horizontal="right"/>
    </xf>
    <xf numFmtId="1" fontId="14" fillId="0" borderId="12" xfId="0" applyNumberFormat="1" applyFont="1" applyBorder="1"/>
    <xf numFmtId="182" fontId="14" fillId="0" borderId="12" xfId="0" applyNumberFormat="1" applyFont="1" applyBorder="1"/>
    <xf numFmtId="178" fontId="15" fillId="0" borderId="0" xfId="2" applyNumberFormat="1" applyFont="1" applyBorder="1" applyProtection="1"/>
    <xf numFmtId="178" fontId="14" fillId="0" borderId="0" xfId="2" applyNumberFormat="1" applyFont="1" applyBorder="1" applyProtection="1"/>
    <xf numFmtId="1" fontId="14" fillId="0" borderId="0" xfId="0" applyNumberFormat="1" applyFont="1" applyAlignment="1">
      <alignment horizontal="right"/>
    </xf>
    <xf numFmtId="1" fontId="14" fillId="0" borderId="0" xfId="0" applyNumberFormat="1" applyFont="1"/>
    <xf numFmtId="182" fontId="14" fillId="0" borderId="0" xfId="0" applyNumberFormat="1" applyFont="1"/>
    <xf numFmtId="181" fontId="23" fillId="8" borderId="0" xfId="0" applyNumberFormat="1" applyFont="1" applyFill="1"/>
    <xf numFmtId="0" fontId="15" fillId="0" borderId="10" xfId="0" applyFont="1" applyBorder="1" applyAlignment="1">
      <alignment vertical="center" wrapText="1"/>
    </xf>
    <xf numFmtId="0" fontId="14" fillId="0" borderId="0" xfId="0" applyFont="1" applyAlignment="1">
      <alignment vertical="center"/>
    </xf>
    <xf numFmtId="184" fontId="14" fillId="2" borderId="1" xfId="2" applyNumberFormat="1" applyFont="1" applyFill="1" applyBorder="1" applyAlignment="1" applyProtection="1">
      <alignment horizontal="right" vertical="center" wrapText="1"/>
    </xf>
    <xf numFmtId="2" fontId="14" fillId="2" borderId="0" xfId="2" applyNumberFormat="1" applyFont="1" applyFill="1" applyBorder="1" applyAlignment="1" applyProtection="1">
      <alignment horizontal="center" vertical="center"/>
    </xf>
    <xf numFmtId="2" fontId="14" fillId="2" borderId="7" xfId="2" applyNumberFormat="1" applyFont="1" applyFill="1" applyBorder="1" applyAlignment="1" applyProtection="1">
      <alignment horizontal="center" vertical="center"/>
    </xf>
    <xf numFmtId="2" fontId="14" fillId="2" borderId="9" xfId="2" applyNumberFormat="1" applyFont="1" applyFill="1" applyBorder="1" applyAlignment="1" applyProtection="1">
      <alignment horizontal="center" vertical="center"/>
    </xf>
    <xf numFmtId="178" fontId="15" fillId="2" borderId="0" xfId="2" applyNumberFormat="1" applyFont="1" applyFill="1" applyBorder="1" applyProtection="1"/>
    <xf numFmtId="177" fontId="15" fillId="3" borderId="7" xfId="0" applyNumberFormat="1" applyFont="1" applyFill="1" applyBorder="1" applyAlignment="1">
      <alignment horizontal="right" vertical="center" wrapText="1"/>
    </xf>
    <xf numFmtId="2" fontId="14" fillId="2" borderId="10" xfId="2" applyNumberFormat="1" applyFont="1" applyFill="1" applyBorder="1" applyAlignment="1" applyProtection="1">
      <alignment horizontal="center" vertical="center"/>
    </xf>
    <xf numFmtId="0" fontId="15" fillId="0" borderId="21" xfId="0" applyFont="1" applyBorder="1" applyAlignment="1">
      <alignment horizontal="left" vertical="center"/>
    </xf>
    <xf numFmtId="184" fontId="14" fillId="2" borderId="16" xfId="2" applyNumberFormat="1" applyFont="1" applyFill="1" applyBorder="1" applyAlignment="1" applyProtection="1">
      <alignment horizontal="right" vertical="center"/>
    </xf>
    <xf numFmtId="179" fontId="15" fillId="2" borderId="0" xfId="2" applyNumberFormat="1" applyFont="1" applyFill="1" applyBorder="1" applyAlignment="1" applyProtection="1">
      <alignment vertical="center"/>
    </xf>
    <xf numFmtId="178" fontId="15" fillId="2" borderId="10" xfId="2" applyNumberFormat="1" applyFont="1" applyFill="1" applyBorder="1" applyAlignment="1" applyProtection="1">
      <alignment vertical="center"/>
    </xf>
    <xf numFmtId="178" fontId="15" fillId="2" borderId="9" xfId="2" applyNumberFormat="1" applyFont="1" applyFill="1" applyBorder="1" applyAlignment="1" applyProtection="1">
      <alignment vertical="center"/>
    </xf>
    <xf numFmtId="179" fontId="15" fillId="2" borderId="23" xfId="2" applyNumberFormat="1" applyFont="1" applyFill="1" applyBorder="1" applyAlignment="1" applyProtection="1">
      <alignment vertical="center"/>
    </xf>
    <xf numFmtId="178" fontId="15" fillId="2" borderId="15" xfId="2" applyNumberFormat="1" applyFont="1" applyFill="1" applyBorder="1" applyAlignment="1" applyProtection="1">
      <alignment vertical="center"/>
    </xf>
    <xf numFmtId="178" fontId="15" fillId="2" borderId="13" xfId="2" applyNumberFormat="1" applyFont="1" applyFill="1" applyBorder="1" applyAlignment="1" applyProtection="1">
      <alignment vertical="center"/>
    </xf>
    <xf numFmtId="178" fontId="15" fillId="2" borderId="11" xfId="2" applyNumberFormat="1" applyFont="1" applyFill="1" applyBorder="1" applyProtection="1"/>
    <xf numFmtId="177" fontId="15" fillId="3" borderId="15" xfId="0" applyNumberFormat="1" applyFont="1" applyFill="1" applyBorder="1" applyAlignment="1">
      <alignment horizontal="right" vertical="center" wrapText="1"/>
    </xf>
    <xf numFmtId="1" fontId="15" fillId="0" borderId="38" xfId="0" applyNumberFormat="1" applyFont="1" applyBorder="1" applyAlignment="1">
      <alignment horizontal="center"/>
    </xf>
    <xf numFmtId="9" fontId="14" fillId="9" borderId="19" xfId="0" applyNumberFormat="1" applyFont="1" applyFill="1" applyBorder="1"/>
    <xf numFmtId="1" fontId="14" fillId="0" borderId="13" xfId="0" applyNumberFormat="1" applyFont="1" applyBorder="1"/>
    <xf numFmtId="9" fontId="14" fillId="9" borderId="13" xfId="0" applyNumberFormat="1" applyFont="1" applyFill="1" applyBorder="1"/>
    <xf numFmtId="179" fontId="21" fillId="0" borderId="0" xfId="2" applyNumberFormat="1" applyFont="1" applyBorder="1" applyProtection="1"/>
    <xf numFmtId="183" fontId="21" fillId="0" borderId="0" xfId="0" applyNumberFormat="1" applyFont="1"/>
    <xf numFmtId="0" fontId="20" fillId="5" borderId="6" xfId="0" applyFont="1" applyFill="1" applyBorder="1"/>
    <xf numFmtId="0" fontId="14" fillId="5" borderId="24" xfId="0" applyFont="1" applyFill="1" applyBorder="1" applyAlignment="1">
      <alignment horizontal="left" vertical="center"/>
    </xf>
    <xf numFmtId="0" fontId="14" fillId="5" borderId="24" xfId="0" applyFont="1" applyFill="1" applyBorder="1" applyAlignment="1">
      <alignment horizontal="center" vertical="center"/>
    </xf>
    <xf numFmtId="0" fontId="14" fillId="5" borderId="19" xfId="0" applyFont="1" applyFill="1" applyBorder="1" applyAlignment="1">
      <alignment horizontal="left" vertical="center"/>
    </xf>
    <xf numFmtId="0" fontId="20" fillId="5" borderId="11" xfId="0" applyFont="1" applyFill="1" applyBorder="1"/>
    <xf numFmtId="0" fontId="14" fillId="5" borderId="12" xfId="0" applyFont="1" applyFill="1" applyBorder="1" applyAlignment="1">
      <alignment horizontal="left" vertical="center"/>
    </xf>
    <xf numFmtId="0" fontId="14" fillId="5" borderId="13" xfId="0" applyFont="1" applyFill="1" applyBorder="1" applyAlignment="1">
      <alignment horizontal="left" vertical="center"/>
    </xf>
    <xf numFmtId="0" fontId="15" fillId="0" borderId="38" xfId="0" applyFont="1" applyBorder="1"/>
    <xf numFmtId="182" fontId="14" fillId="0" borderId="13" xfId="0" applyNumberFormat="1" applyFont="1" applyBorder="1"/>
    <xf numFmtId="179" fontId="15" fillId="0" borderId="0" xfId="2" applyNumberFormat="1" applyFont="1" applyBorder="1" applyProtection="1"/>
    <xf numFmtId="1" fontId="15" fillId="0" borderId="0" xfId="0" applyNumberFormat="1" applyFont="1"/>
    <xf numFmtId="182" fontId="15" fillId="0" borderId="0" xfId="0" applyNumberFormat="1" applyFont="1"/>
    <xf numFmtId="178" fontId="15" fillId="3" borderId="26" xfId="0" applyNumberFormat="1" applyFont="1" applyFill="1" applyBorder="1"/>
    <xf numFmtId="184" fontId="14" fillId="3" borderId="15" xfId="0" applyNumberFormat="1" applyFont="1" applyFill="1" applyBorder="1" applyAlignment="1">
      <alignment horizontal="right" vertical="center" wrapText="1"/>
    </xf>
    <xf numFmtId="0" fontId="14" fillId="2" borderId="1" xfId="0" applyFont="1" applyFill="1" applyBorder="1" applyAlignment="1">
      <alignment horizontal="center" vertical="center"/>
    </xf>
    <xf numFmtId="0" fontId="14" fillId="5" borderId="5" xfId="0" applyFont="1" applyFill="1" applyBorder="1" applyAlignment="1">
      <alignment horizontal="left" vertical="center"/>
    </xf>
    <xf numFmtId="2" fontId="14" fillId="5" borderId="6" xfId="2" applyNumberFormat="1" applyFont="1" applyFill="1" applyBorder="1" applyAlignment="1" applyProtection="1">
      <alignment horizontal="center" vertical="center" wrapText="1"/>
    </xf>
    <xf numFmtId="2" fontId="14" fillId="5" borderId="3" xfId="2" applyNumberFormat="1" applyFont="1" applyFill="1" applyBorder="1" applyAlignment="1" applyProtection="1">
      <alignment horizontal="center" vertical="center"/>
    </xf>
    <xf numFmtId="2" fontId="14" fillId="5" borderId="3" xfId="2" applyNumberFormat="1" applyFont="1" applyFill="1" applyBorder="1" applyAlignment="1" applyProtection="1">
      <alignment horizontal="center" vertical="center" wrapText="1"/>
    </xf>
    <xf numFmtId="0" fontId="14" fillId="5" borderId="11" xfId="0" applyFont="1" applyFill="1" applyBorder="1" applyAlignment="1">
      <alignment horizontal="left" vertical="center"/>
    </xf>
    <xf numFmtId="0" fontId="15" fillId="5" borderId="12" xfId="0" applyFont="1" applyFill="1" applyBorder="1" applyAlignment="1">
      <alignment horizontal="left" vertical="center"/>
    </xf>
    <xf numFmtId="0" fontId="14" fillId="5" borderId="12" xfId="0" applyFont="1" applyFill="1" applyBorder="1" applyAlignment="1">
      <alignment horizontal="center" vertical="center"/>
    </xf>
    <xf numFmtId="2" fontId="14" fillId="5" borderId="14" xfId="2" applyNumberFormat="1" applyFont="1" applyFill="1" applyBorder="1" applyAlignment="1" applyProtection="1">
      <alignment horizontal="center" vertical="center" wrapText="1"/>
    </xf>
    <xf numFmtId="1" fontId="17" fillId="5" borderId="8" xfId="0" applyNumberFormat="1" applyFont="1" applyFill="1" applyBorder="1" applyAlignment="1">
      <alignment horizontal="right" vertical="center"/>
    </xf>
    <xf numFmtId="1" fontId="15" fillId="5" borderId="9" xfId="0" applyNumberFormat="1" applyFont="1" applyFill="1" applyBorder="1" applyAlignment="1">
      <alignment horizontal="center" vertical="center"/>
    </xf>
    <xf numFmtId="1" fontId="15" fillId="3" borderId="9" xfId="0" applyNumberFormat="1" applyFont="1" applyFill="1" applyBorder="1" applyAlignment="1">
      <alignment horizontal="center"/>
    </xf>
    <xf numFmtId="1" fontId="15" fillId="3" borderId="13" xfId="0" applyNumberFormat="1" applyFont="1" applyFill="1" applyBorder="1" applyAlignment="1">
      <alignment horizontal="center"/>
    </xf>
    <xf numFmtId="2" fontId="15" fillId="0" borderId="0" xfId="2" applyNumberFormat="1" applyFont="1" applyBorder="1" applyProtection="1"/>
    <xf numFmtId="2" fontId="21" fillId="0" borderId="0" xfId="2" applyNumberFormat="1" applyFont="1" applyBorder="1" applyProtection="1"/>
    <xf numFmtId="0" fontId="15" fillId="11" borderId="33" xfId="0" applyFont="1" applyFill="1" applyBorder="1" applyAlignment="1">
      <alignment horizontal="left" vertical="center" wrapText="1"/>
    </xf>
    <xf numFmtId="0" fontId="15" fillId="11" borderId="0" xfId="0" applyFont="1" applyFill="1" applyAlignment="1">
      <alignment horizontal="left" vertical="center" wrapText="1"/>
    </xf>
    <xf numFmtId="0" fontId="15" fillId="11" borderId="34" xfId="0" applyFont="1" applyFill="1" applyBorder="1" applyAlignment="1">
      <alignment horizontal="left" vertical="center" wrapText="1"/>
    </xf>
    <xf numFmtId="178" fontId="24" fillId="3" borderId="18" xfId="0" applyNumberFormat="1" applyFont="1" applyFill="1" applyBorder="1"/>
    <xf numFmtId="178" fontId="24" fillId="3" borderId="19" xfId="0" applyNumberFormat="1" applyFont="1" applyFill="1" applyBorder="1"/>
    <xf numFmtId="178" fontId="24" fillId="3" borderId="9" xfId="0" applyNumberFormat="1" applyFont="1" applyFill="1" applyBorder="1"/>
    <xf numFmtId="178" fontId="24" fillId="3" borderId="13" xfId="0" applyNumberFormat="1" applyFont="1" applyFill="1" applyBorder="1"/>
    <xf numFmtId="0" fontId="15" fillId="0" borderId="12" xfId="0" applyFont="1" applyBorder="1" applyAlignment="1">
      <alignment vertical="center"/>
    </xf>
    <xf numFmtId="0" fontId="15" fillId="0" borderId="0" xfId="0" applyFont="1" applyAlignment="1">
      <alignment horizontal="right"/>
    </xf>
    <xf numFmtId="0" fontId="15" fillId="0" borderId="9" xfId="0" applyFont="1" applyBorder="1"/>
    <xf numFmtId="0" fontId="15" fillId="0" borderId="0" xfId="0" applyFont="1" applyAlignment="1">
      <alignment horizontal="left" vertical="center"/>
    </xf>
    <xf numFmtId="177" fontId="15" fillId="3" borderId="7" xfId="0" applyNumberFormat="1" applyFont="1" applyFill="1" applyBorder="1" applyAlignment="1">
      <alignment vertical="center" wrapText="1"/>
    </xf>
    <xf numFmtId="177" fontId="15" fillId="3" borderId="10" xfId="0" applyNumberFormat="1" applyFont="1" applyFill="1" applyBorder="1" applyAlignment="1">
      <alignment vertical="center" wrapText="1"/>
    </xf>
    <xf numFmtId="177" fontId="15" fillId="3" borderId="15" xfId="0" applyNumberFormat="1" applyFont="1" applyFill="1" applyBorder="1" applyAlignment="1">
      <alignment vertical="center" wrapText="1"/>
    </xf>
    <xf numFmtId="2" fontId="14" fillId="5" borderId="3" xfId="2" applyNumberFormat="1" applyFont="1" applyFill="1" applyBorder="1" applyAlignment="1" applyProtection="1">
      <alignment horizontal="center"/>
    </xf>
    <xf numFmtId="2" fontId="14" fillId="5" borderId="3" xfId="2" applyNumberFormat="1" applyFont="1" applyFill="1" applyBorder="1" applyAlignment="1" applyProtection="1">
      <alignment horizontal="center" wrapText="1"/>
    </xf>
    <xf numFmtId="0" fontId="14" fillId="5" borderId="11" xfId="0" applyFont="1" applyFill="1" applyBorder="1" applyAlignment="1">
      <alignment horizontal="left"/>
    </xf>
    <xf numFmtId="0" fontId="15" fillId="5" borderId="12" xfId="0" applyFont="1" applyFill="1" applyBorder="1" applyAlignment="1">
      <alignment horizontal="left"/>
    </xf>
    <xf numFmtId="0" fontId="14" fillId="5" borderId="12" xfId="0" applyFont="1" applyFill="1" applyBorder="1" applyAlignment="1">
      <alignment horizontal="center"/>
    </xf>
    <xf numFmtId="0" fontId="14" fillId="10" borderId="6" xfId="0" applyFont="1" applyFill="1" applyBorder="1"/>
    <xf numFmtId="1" fontId="14" fillId="3" borderId="13" xfId="0" applyNumberFormat="1" applyFont="1" applyFill="1" applyBorder="1" applyAlignment="1">
      <alignment horizontal="center"/>
    </xf>
    <xf numFmtId="0" fontId="21" fillId="9" borderId="11" xfId="0" applyFont="1" applyFill="1" applyBorder="1"/>
    <xf numFmtId="0" fontId="26" fillId="11" borderId="30" xfId="0" applyFont="1" applyFill="1" applyBorder="1"/>
    <xf numFmtId="0" fontId="13" fillId="11" borderId="34" xfId="0" applyFont="1" applyFill="1" applyBorder="1"/>
    <xf numFmtId="0" fontId="15" fillId="0" borderId="12" xfId="0" applyFont="1" applyBorder="1" applyAlignment="1">
      <alignment horizontal="left" vertical="center"/>
    </xf>
    <xf numFmtId="0" fontId="9" fillId="0" borderId="0" xfId="0" applyFont="1" applyAlignment="1">
      <alignment vertical="center"/>
    </xf>
    <xf numFmtId="0" fontId="10" fillId="11" borderId="0" xfId="0" applyFont="1" applyFill="1" applyAlignment="1">
      <alignment horizontal="right" vertical="center"/>
    </xf>
    <xf numFmtId="178" fontId="9" fillId="11" borderId="0" xfId="2" applyNumberFormat="1" applyFont="1" applyFill="1" applyBorder="1" applyAlignment="1" applyProtection="1">
      <alignment vertical="center"/>
    </xf>
    <xf numFmtId="179" fontId="9" fillId="11" borderId="0" xfId="2" applyNumberFormat="1" applyFont="1" applyFill="1" applyBorder="1" applyAlignment="1" applyProtection="1">
      <alignment vertical="center"/>
    </xf>
    <xf numFmtId="1" fontId="9" fillId="11" borderId="0" xfId="0" applyNumberFormat="1" applyFont="1" applyFill="1" applyAlignment="1">
      <alignment vertical="center"/>
    </xf>
    <xf numFmtId="0" fontId="9" fillId="11" borderId="34" xfId="0" applyFont="1" applyFill="1" applyBorder="1" applyAlignment="1">
      <alignment vertical="center"/>
    </xf>
    <xf numFmtId="1" fontId="9" fillId="0" borderId="0" xfId="0" applyNumberFormat="1" applyFont="1" applyAlignment="1">
      <alignment vertical="center"/>
    </xf>
    <xf numFmtId="181" fontId="15" fillId="3" borderId="8" xfId="1" applyNumberFormat="1" applyFont="1" applyFill="1" applyBorder="1" applyAlignment="1" applyProtection="1">
      <alignment horizontal="right"/>
    </xf>
    <xf numFmtId="0" fontId="14" fillId="11" borderId="0" xfId="0" applyFont="1" applyFill="1" applyAlignment="1">
      <alignment horizontal="right" vertical="center"/>
    </xf>
    <xf numFmtId="178" fontId="15" fillId="11" borderId="0" xfId="2" applyNumberFormat="1" applyFont="1" applyFill="1" applyBorder="1" applyAlignment="1" applyProtection="1">
      <alignment vertical="center"/>
    </xf>
    <xf numFmtId="179" fontId="15" fillId="11" borderId="0" xfId="2" applyNumberFormat="1" applyFont="1" applyFill="1" applyBorder="1" applyAlignment="1" applyProtection="1">
      <alignment vertical="center"/>
    </xf>
    <xf numFmtId="1" fontId="15" fillId="11" borderId="0" xfId="0" applyNumberFormat="1" applyFont="1" applyFill="1" applyAlignment="1">
      <alignment vertical="center"/>
    </xf>
    <xf numFmtId="0" fontId="15" fillId="11" borderId="34" xfId="0" applyFont="1" applyFill="1" applyBorder="1" applyAlignment="1">
      <alignment vertical="center"/>
    </xf>
    <xf numFmtId="1" fontId="8" fillId="0" borderId="0" xfId="0" applyNumberFormat="1" applyFont="1" applyAlignment="1">
      <alignment vertical="center"/>
    </xf>
    <xf numFmtId="184" fontId="14" fillId="3" borderId="8" xfId="0" applyNumberFormat="1" applyFont="1" applyFill="1" applyBorder="1" applyAlignment="1">
      <alignment vertical="center" wrapText="1"/>
    </xf>
    <xf numFmtId="177" fontId="15" fillId="3" borderId="7" xfId="0" applyNumberFormat="1" applyFont="1" applyFill="1" applyBorder="1"/>
    <xf numFmtId="177" fontId="15" fillId="3" borderId="10" xfId="0" applyNumberFormat="1" applyFont="1" applyFill="1" applyBorder="1"/>
    <xf numFmtId="177" fontId="15" fillId="3" borderId="15" xfId="0" applyNumberFormat="1" applyFont="1" applyFill="1" applyBorder="1"/>
    <xf numFmtId="181" fontId="15" fillId="3" borderId="8" xfId="1" applyNumberFormat="1" applyFont="1" applyFill="1" applyBorder="1" applyProtection="1"/>
    <xf numFmtId="2" fontId="14" fillId="3" borderId="0" xfId="2" applyNumberFormat="1" applyFont="1" applyFill="1" applyBorder="1" applyAlignment="1" applyProtection="1">
      <alignment horizontal="center"/>
    </xf>
    <xf numFmtId="2" fontId="14" fillId="3" borderId="7" xfId="2" applyNumberFormat="1" applyFont="1" applyFill="1" applyBorder="1" applyAlignment="1" applyProtection="1">
      <alignment horizontal="center"/>
    </xf>
    <xf numFmtId="2" fontId="14" fillId="3" borderId="9" xfId="2" applyNumberFormat="1" applyFont="1" applyFill="1" applyBorder="1" applyAlignment="1" applyProtection="1">
      <alignment horizontal="center"/>
    </xf>
    <xf numFmtId="1" fontId="14" fillId="2" borderId="16" xfId="0" applyNumberFormat="1" applyFont="1" applyFill="1" applyBorder="1" applyAlignment="1">
      <alignment horizontal="right"/>
    </xf>
    <xf numFmtId="0" fontId="14" fillId="2" borderId="16" xfId="0" applyFont="1" applyFill="1" applyBorder="1" applyAlignment="1">
      <alignment horizontal="right" wrapText="1"/>
    </xf>
    <xf numFmtId="184" fontId="14" fillId="3" borderId="8" xfId="0" applyNumberFormat="1" applyFont="1" applyFill="1" applyBorder="1" applyAlignment="1">
      <alignment horizontal="right" wrapText="1"/>
    </xf>
    <xf numFmtId="177" fontId="15" fillId="3" borderId="10" xfId="0" applyNumberFormat="1" applyFont="1" applyFill="1" applyBorder="1" applyAlignment="1">
      <alignment horizontal="right" wrapText="1"/>
    </xf>
    <xf numFmtId="2" fontId="14" fillId="3" borderId="10" xfId="2" applyNumberFormat="1" applyFont="1" applyFill="1" applyBorder="1" applyAlignment="1" applyProtection="1">
      <alignment horizontal="center"/>
    </xf>
    <xf numFmtId="184" fontId="14" fillId="2" borderId="1" xfId="2" applyNumberFormat="1" applyFont="1" applyFill="1" applyBorder="1" applyAlignment="1" applyProtection="1">
      <alignment horizontal="right" wrapText="1"/>
    </xf>
    <xf numFmtId="2" fontId="14" fillId="2" borderId="0" xfId="2" applyNumberFormat="1" applyFont="1" applyFill="1" applyBorder="1" applyAlignment="1" applyProtection="1">
      <alignment horizontal="center"/>
    </xf>
    <xf numFmtId="2" fontId="14" fillId="2" borderId="7" xfId="2" applyNumberFormat="1" applyFont="1" applyFill="1" applyBorder="1" applyAlignment="1" applyProtection="1">
      <alignment horizontal="center"/>
    </xf>
    <xf numFmtId="2" fontId="14" fillId="2" borderId="9" xfId="2" applyNumberFormat="1" applyFont="1" applyFill="1" applyBorder="1" applyAlignment="1" applyProtection="1">
      <alignment horizontal="center"/>
    </xf>
    <xf numFmtId="177" fontId="15" fillId="3" borderId="7" xfId="0" applyNumberFormat="1" applyFont="1" applyFill="1" applyBorder="1" applyAlignment="1">
      <alignment horizontal="right" wrapText="1"/>
    </xf>
    <xf numFmtId="2" fontId="14" fillId="2" borderId="10" xfId="2" applyNumberFormat="1" applyFont="1" applyFill="1" applyBorder="1" applyAlignment="1" applyProtection="1">
      <alignment horizontal="center"/>
    </xf>
    <xf numFmtId="184" fontId="14" fillId="2" borderId="16" xfId="2" applyNumberFormat="1" applyFont="1" applyFill="1" applyBorder="1" applyAlignment="1" applyProtection="1">
      <alignment horizontal="right"/>
    </xf>
    <xf numFmtId="179" fontId="15" fillId="2" borderId="0" xfId="2" applyNumberFormat="1" applyFont="1" applyFill="1" applyBorder="1" applyProtection="1"/>
    <xf numFmtId="178" fontId="15" fillId="2" borderId="10" xfId="2" applyNumberFormat="1" applyFont="1" applyFill="1" applyBorder="1" applyProtection="1"/>
    <xf numFmtId="178" fontId="15" fillId="2" borderId="9" xfId="2" applyNumberFormat="1" applyFont="1" applyFill="1" applyBorder="1" applyProtection="1"/>
    <xf numFmtId="179" fontId="15" fillId="2" borderId="23" xfId="2" applyNumberFormat="1" applyFont="1" applyFill="1" applyBorder="1" applyProtection="1"/>
    <xf numFmtId="178" fontId="15" fillId="2" borderId="15" xfId="2" applyNumberFormat="1" applyFont="1" applyFill="1" applyBorder="1" applyProtection="1"/>
    <xf numFmtId="178" fontId="15" fillId="2" borderId="13" xfId="2" applyNumberFormat="1" applyFont="1" applyFill="1" applyBorder="1" applyProtection="1"/>
    <xf numFmtId="177" fontId="15" fillId="3" borderId="15" xfId="0" applyNumberFormat="1" applyFont="1" applyFill="1" applyBorder="1" applyAlignment="1">
      <alignment horizontal="right" wrapText="1"/>
    </xf>
    <xf numFmtId="178" fontId="15" fillId="3" borderId="41" xfId="0" applyNumberFormat="1" applyFont="1" applyFill="1" applyBorder="1"/>
    <xf numFmtId="184" fontId="14" fillId="3" borderId="15" xfId="0" applyNumberFormat="1" applyFont="1" applyFill="1" applyBorder="1" applyAlignment="1">
      <alignment horizontal="right" wrapText="1"/>
    </xf>
    <xf numFmtId="179" fontId="15" fillId="3" borderId="18" xfId="0" applyNumberFormat="1" applyFont="1" applyFill="1" applyBorder="1"/>
    <xf numFmtId="0" fontId="1" fillId="7" borderId="0" xfId="0" applyFont="1" applyFill="1"/>
    <xf numFmtId="2" fontId="0" fillId="7" borderId="0" xfId="2" applyNumberFormat="1" applyFont="1" applyFill="1" applyBorder="1" applyProtection="1"/>
    <xf numFmtId="1" fontId="0" fillId="7" borderId="0" xfId="0" applyNumberFormat="1" applyFill="1"/>
    <xf numFmtId="0" fontId="12" fillId="12" borderId="30" xfId="0" applyFont="1" applyFill="1" applyBorder="1"/>
    <xf numFmtId="0" fontId="2" fillId="12" borderId="31" xfId="0" applyFont="1" applyFill="1" applyBorder="1"/>
    <xf numFmtId="0" fontId="0" fillId="12" borderId="31" xfId="0" applyFill="1" applyBorder="1"/>
    <xf numFmtId="2" fontId="0" fillId="12" borderId="31" xfId="2" applyNumberFormat="1" applyFont="1" applyFill="1" applyBorder="1" applyProtection="1"/>
    <xf numFmtId="1" fontId="0" fillId="12" borderId="31" xfId="0" applyNumberFormat="1" applyFill="1" applyBorder="1"/>
    <xf numFmtId="0" fontId="0" fillId="12" borderId="32" xfId="0" applyFill="1" applyBorder="1"/>
    <xf numFmtId="0" fontId="4" fillId="12" borderId="33" xfId="0" applyFont="1" applyFill="1" applyBorder="1"/>
    <xf numFmtId="0" fontId="1" fillId="12" borderId="0" xfId="0" applyFont="1" applyFill="1"/>
    <xf numFmtId="0" fontId="0" fillId="12" borderId="0" xfId="0" applyFill="1"/>
    <xf numFmtId="2" fontId="0" fillId="12" borderId="0" xfId="2" applyNumberFormat="1" applyFont="1" applyFill="1" applyBorder="1" applyProtection="1"/>
    <xf numFmtId="1" fontId="0" fillId="12" borderId="0" xfId="0" applyNumberFormat="1" applyFill="1"/>
    <xf numFmtId="0" fontId="0" fillId="12" borderId="34" xfId="0" applyFill="1" applyBorder="1"/>
    <xf numFmtId="0" fontId="7" fillId="7" borderId="0" xfId="0" applyFont="1" applyFill="1"/>
    <xf numFmtId="0" fontId="14" fillId="12" borderId="33" xfId="0" applyFont="1" applyFill="1" applyBorder="1" applyAlignment="1">
      <alignment vertical="center"/>
    </xf>
    <xf numFmtId="0" fontId="14" fillId="12" borderId="0" xfId="0" applyFont="1" applyFill="1"/>
    <xf numFmtId="0" fontId="14" fillId="12" borderId="34" xfId="0" applyFont="1" applyFill="1" applyBorder="1"/>
    <xf numFmtId="0" fontId="8" fillId="7" borderId="0" xfId="0" applyFont="1" applyFill="1"/>
    <xf numFmtId="0" fontId="8" fillId="7" borderId="0" xfId="0" applyFont="1" applyFill="1" applyAlignment="1">
      <alignment vertical="center"/>
    </xf>
    <xf numFmtId="0" fontId="14" fillId="12" borderId="0" xfId="0" applyFont="1" applyFill="1" applyAlignment="1">
      <alignment vertical="center"/>
    </xf>
    <xf numFmtId="0" fontId="14" fillId="12" borderId="34" xfId="0" applyFont="1" applyFill="1" applyBorder="1" applyAlignment="1">
      <alignment vertical="center"/>
    </xf>
    <xf numFmtId="0" fontId="9" fillId="7" borderId="0" xfId="0" applyFont="1" applyFill="1"/>
    <xf numFmtId="0" fontId="15" fillId="12" borderId="33" xfId="0" applyFont="1" applyFill="1" applyBorder="1" applyAlignment="1">
      <alignment vertical="center"/>
    </xf>
    <xf numFmtId="0" fontId="15" fillId="12" borderId="0" xfId="0" applyFont="1" applyFill="1" applyAlignment="1">
      <alignment vertical="center"/>
    </xf>
    <xf numFmtId="0" fontId="14" fillId="13" borderId="1" xfId="0" applyFont="1" applyFill="1" applyBorder="1" applyAlignment="1">
      <alignment vertical="center"/>
    </xf>
    <xf numFmtId="0" fontId="14" fillId="12" borderId="0" xfId="0" applyFont="1" applyFill="1" applyAlignment="1">
      <alignment horizontal="right"/>
    </xf>
    <xf numFmtId="0" fontId="15" fillId="12" borderId="0" xfId="0" applyFont="1" applyFill="1"/>
    <xf numFmtId="0" fontId="15" fillId="12" borderId="34" xfId="0" applyFont="1" applyFill="1" applyBorder="1"/>
    <xf numFmtId="0" fontId="14" fillId="12" borderId="33" xfId="0" applyFont="1" applyFill="1" applyBorder="1"/>
    <xf numFmtId="0" fontId="15" fillId="12" borderId="33" xfId="0" applyFont="1" applyFill="1" applyBorder="1"/>
    <xf numFmtId="0" fontId="15" fillId="12" borderId="34" xfId="0" applyFont="1" applyFill="1" applyBorder="1" applyAlignment="1">
      <alignment wrapText="1"/>
    </xf>
    <xf numFmtId="0" fontId="14" fillId="12" borderId="33" xfId="0" applyFont="1" applyFill="1" applyBorder="1" applyAlignment="1">
      <alignment horizontal="left"/>
    </xf>
    <xf numFmtId="0" fontId="14" fillId="12" borderId="0" xfId="0" applyFont="1" applyFill="1" applyAlignment="1">
      <alignment horizontal="left"/>
    </xf>
    <xf numFmtId="0" fontId="15" fillId="12" borderId="0" xfId="0" applyFont="1" applyFill="1" applyAlignment="1">
      <alignment horizontal="left"/>
    </xf>
    <xf numFmtId="0" fontId="15" fillId="12" borderId="34" xfId="0" applyFont="1" applyFill="1" applyBorder="1" applyAlignment="1">
      <alignment horizontal="left"/>
    </xf>
    <xf numFmtId="0" fontId="15" fillId="12" borderId="33" xfId="0" applyFont="1" applyFill="1" applyBorder="1" applyAlignment="1">
      <alignment horizontal="left"/>
    </xf>
    <xf numFmtId="0" fontId="14" fillId="12" borderId="0" xfId="0" applyFont="1" applyFill="1" applyAlignment="1">
      <alignment horizontal="right" vertical="center"/>
    </xf>
    <xf numFmtId="0" fontId="11" fillId="12" borderId="0" xfId="0" applyFont="1" applyFill="1" applyAlignment="1">
      <alignment vertical="center"/>
    </xf>
    <xf numFmtId="0" fontId="10" fillId="12" borderId="0" xfId="0" applyFont="1" applyFill="1" applyAlignment="1">
      <alignment horizontal="right" vertical="center"/>
    </xf>
    <xf numFmtId="178" fontId="15" fillId="12" borderId="0" xfId="2" applyNumberFormat="1" applyFont="1" applyFill="1" applyBorder="1" applyAlignment="1" applyProtection="1">
      <alignment vertical="center"/>
    </xf>
    <xf numFmtId="179" fontId="15" fillId="12" borderId="0" xfId="2" applyNumberFormat="1" applyFont="1" applyFill="1" applyBorder="1" applyAlignment="1" applyProtection="1">
      <alignment vertical="center"/>
    </xf>
    <xf numFmtId="1" fontId="15" fillId="12" borderId="0" xfId="0" applyNumberFormat="1" applyFont="1" applyFill="1" applyAlignment="1">
      <alignment vertical="center"/>
    </xf>
    <xf numFmtId="0" fontId="15" fillId="12" borderId="34" xfId="0" applyFont="1" applyFill="1" applyBorder="1" applyAlignment="1">
      <alignment vertical="center"/>
    </xf>
    <xf numFmtId="1" fontId="8" fillId="7" borderId="0" xfId="0" applyNumberFormat="1" applyFont="1" applyFill="1" applyAlignment="1">
      <alignment vertical="center"/>
    </xf>
    <xf numFmtId="0" fontId="20" fillId="12" borderId="35" xfId="0" applyFont="1" applyFill="1" applyBorder="1"/>
    <xf numFmtId="0" fontId="20" fillId="12" borderId="2" xfId="0" applyFont="1" applyFill="1" applyBorder="1"/>
    <xf numFmtId="0" fontId="21" fillId="12" borderId="2" xfId="0" applyFont="1" applyFill="1" applyBorder="1"/>
    <xf numFmtId="2" fontId="21" fillId="12" borderId="2" xfId="2" applyNumberFormat="1" applyFont="1" applyFill="1" applyBorder="1" applyProtection="1"/>
    <xf numFmtId="1" fontId="21" fillId="12" borderId="2" xfId="0" applyNumberFormat="1" applyFont="1" applyFill="1" applyBorder="1"/>
    <xf numFmtId="0" fontId="21" fillId="12" borderId="36" xfId="0" applyFont="1" applyFill="1" applyBorder="1"/>
    <xf numFmtId="0" fontId="21" fillId="7" borderId="0" xfId="0" applyFont="1" applyFill="1" applyAlignment="1">
      <alignment vertical="center"/>
    </xf>
    <xf numFmtId="179" fontId="14" fillId="13" borderId="1" xfId="0" applyNumberFormat="1" applyFont="1" applyFill="1" applyBorder="1" applyAlignment="1">
      <alignment horizontal="center"/>
    </xf>
    <xf numFmtId="0" fontId="14" fillId="14" borderId="5" xfId="0" applyFont="1" applyFill="1" applyBorder="1" applyAlignment="1">
      <alignment horizontal="left"/>
    </xf>
    <xf numFmtId="2" fontId="14" fillId="14" borderId="6" xfId="2" applyNumberFormat="1" applyFont="1" applyFill="1" applyBorder="1" applyAlignment="1" applyProtection="1">
      <alignment horizontal="center" wrapText="1"/>
    </xf>
    <xf numFmtId="2" fontId="14" fillId="14" borderId="3" xfId="2" applyNumberFormat="1" applyFont="1" applyFill="1" applyBorder="1" applyProtection="1"/>
    <xf numFmtId="2" fontId="14" fillId="14" borderId="3" xfId="2" applyNumberFormat="1" applyFont="1" applyFill="1" applyBorder="1" applyAlignment="1" applyProtection="1">
      <alignment wrapText="1"/>
    </xf>
    <xf numFmtId="0" fontId="14" fillId="14" borderId="11" xfId="0" applyFont="1" applyFill="1" applyBorder="1"/>
    <xf numFmtId="0" fontId="14" fillId="14" borderId="12" xfId="0" applyFont="1" applyFill="1" applyBorder="1" applyAlignment="1">
      <alignment horizontal="left"/>
    </xf>
    <xf numFmtId="0" fontId="14" fillId="14" borderId="13" xfId="0" applyFont="1" applyFill="1" applyBorder="1" applyAlignment="1">
      <alignment horizontal="left"/>
    </xf>
    <xf numFmtId="2" fontId="14" fillId="14" borderId="14" xfId="2" applyNumberFormat="1" applyFont="1" applyFill="1" applyBorder="1" applyAlignment="1" applyProtection="1">
      <alignment horizontal="center" wrapText="1"/>
    </xf>
    <xf numFmtId="1" fontId="17" fillId="14" borderId="8" xfId="0" applyNumberFormat="1" applyFont="1" applyFill="1" applyBorder="1" applyAlignment="1">
      <alignment horizontal="right"/>
    </xf>
    <xf numFmtId="1" fontId="15" fillId="14" borderId="9" xfId="0" applyNumberFormat="1" applyFont="1" applyFill="1" applyBorder="1" applyAlignment="1">
      <alignment horizontal="center"/>
    </xf>
    <xf numFmtId="0" fontId="15" fillId="7" borderId="10" xfId="0" applyFont="1" applyFill="1" applyBorder="1"/>
    <xf numFmtId="0" fontId="15" fillId="7" borderId="0" xfId="0" applyFont="1" applyFill="1"/>
    <xf numFmtId="0" fontId="15" fillId="7" borderId="21" xfId="0" applyFont="1" applyFill="1" applyBorder="1"/>
    <xf numFmtId="177" fontId="14" fillId="13" borderId="16" xfId="2" applyNumberFormat="1" applyFont="1" applyFill="1" applyBorder="1" applyProtection="1"/>
    <xf numFmtId="178" fontId="14" fillId="13" borderId="16" xfId="2" applyNumberFormat="1" applyFont="1" applyFill="1" applyBorder="1" applyAlignment="1" applyProtection="1">
      <alignment horizontal="right"/>
    </xf>
    <xf numFmtId="179" fontId="15" fillId="7" borderId="17" xfId="2" applyNumberFormat="1" applyFont="1" applyFill="1" applyBorder="1" applyProtection="1"/>
    <xf numFmtId="179" fontId="15" fillId="8" borderId="0" xfId="2" applyNumberFormat="1" applyFont="1" applyFill="1" applyBorder="1" applyProtection="1"/>
    <xf numFmtId="178" fontId="15" fillId="8" borderId="7" xfId="2" applyNumberFormat="1" applyFont="1" applyFill="1" applyBorder="1" applyProtection="1"/>
    <xf numFmtId="178" fontId="15" fillId="8" borderId="9" xfId="2" applyNumberFormat="1" applyFont="1" applyFill="1" applyBorder="1" applyProtection="1"/>
    <xf numFmtId="178" fontId="15" fillId="8" borderId="0" xfId="2" applyNumberFormat="1" applyFont="1" applyFill="1" applyBorder="1" applyProtection="1"/>
    <xf numFmtId="1" fontId="14" fillId="7" borderId="16" xfId="0" applyNumberFormat="1" applyFont="1" applyFill="1" applyBorder="1" applyAlignment="1">
      <alignment horizontal="right"/>
    </xf>
    <xf numFmtId="1" fontId="15" fillId="8" borderId="17" xfId="0" applyNumberFormat="1" applyFont="1" applyFill="1" applyBorder="1" applyAlignment="1">
      <alignment horizontal="center"/>
    </xf>
    <xf numFmtId="0" fontId="14" fillId="13" borderId="16" xfId="0" applyFont="1" applyFill="1" applyBorder="1" applyAlignment="1">
      <alignment horizontal="right"/>
    </xf>
    <xf numFmtId="0" fontId="15" fillId="8" borderId="17" xfId="0" applyFont="1" applyFill="1" applyBorder="1"/>
    <xf numFmtId="178" fontId="15" fillId="8" borderId="18" xfId="0" applyNumberFormat="1" applyFont="1" applyFill="1" applyBorder="1"/>
    <xf numFmtId="178" fontId="15" fillId="8" borderId="19" xfId="0" applyNumberFormat="1" applyFont="1" applyFill="1" applyBorder="1"/>
    <xf numFmtId="181" fontId="15" fillId="8" borderId="8" xfId="1" applyNumberFormat="1" applyFont="1" applyFill="1" applyBorder="1" applyProtection="1"/>
    <xf numFmtId="177" fontId="15" fillId="8" borderId="7" xfId="0" applyNumberFormat="1" applyFont="1" applyFill="1" applyBorder="1"/>
    <xf numFmtId="178" fontId="15" fillId="8" borderId="10" xfId="2" applyNumberFormat="1" applyFont="1" applyFill="1" applyBorder="1" applyProtection="1"/>
    <xf numFmtId="178" fontId="15" fillId="8" borderId="9" xfId="0" applyNumberFormat="1" applyFont="1" applyFill="1" applyBorder="1"/>
    <xf numFmtId="177" fontId="15" fillId="8" borderId="10" xfId="0" applyNumberFormat="1" applyFont="1" applyFill="1" applyBorder="1"/>
    <xf numFmtId="177" fontId="14" fillId="13" borderId="20" xfId="2" applyNumberFormat="1" applyFont="1" applyFill="1" applyBorder="1" applyProtection="1"/>
    <xf numFmtId="178" fontId="14" fillId="13" borderId="20" xfId="2" applyNumberFormat="1" applyFont="1" applyFill="1" applyBorder="1" applyAlignment="1" applyProtection="1">
      <alignment horizontal="right"/>
    </xf>
    <xf numFmtId="0" fontId="15" fillId="7" borderId="8" xfId="0" applyFont="1" applyFill="1" applyBorder="1"/>
    <xf numFmtId="179" fontId="15" fillId="8" borderId="12" xfId="2" applyNumberFormat="1" applyFont="1" applyFill="1" applyBorder="1" applyProtection="1"/>
    <xf numFmtId="178" fontId="15" fillId="8" borderId="15" xfId="2" applyNumberFormat="1" applyFont="1" applyFill="1" applyBorder="1" applyProtection="1"/>
    <xf numFmtId="178" fontId="15" fillId="8" borderId="13" xfId="2" applyNumberFormat="1" applyFont="1" applyFill="1" applyBorder="1" applyProtection="1"/>
    <xf numFmtId="178" fontId="15" fillId="8" borderId="11" xfId="2" applyNumberFormat="1" applyFont="1" applyFill="1" applyBorder="1" applyProtection="1"/>
    <xf numFmtId="178" fontId="15" fillId="8" borderId="13" xfId="0" applyNumberFormat="1" applyFont="1" applyFill="1" applyBorder="1"/>
    <xf numFmtId="177" fontId="15" fillId="8" borderId="15" xfId="0" applyNumberFormat="1" applyFont="1" applyFill="1" applyBorder="1"/>
    <xf numFmtId="0" fontId="14" fillId="7" borderId="10" xfId="0" applyFont="1" applyFill="1" applyBorder="1"/>
    <xf numFmtId="179" fontId="14" fillId="8" borderId="0" xfId="2" applyNumberFormat="1" applyFont="1" applyFill="1" applyBorder="1" applyProtection="1"/>
    <xf numFmtId="1" fontId="14" fillId="8" borderId="0" xfId="0" applyNumberFormat="1" applyFont="1" applyFill="1" applyAlignment="1">
      <alignment horizontal="center"/>
    </xf>
    <xf numFmtId="0" fontId="14" fillId="7" borderId="8" xfId="0" applyFont="1" applyFill="1" applyBorder="1" applyAlignment="1">
      <alignment horizontal="right"/>
    </xf>
    <xf numFmtId="0" fontId="14" fillId="8" borderId="0" xfId="0" applyFont="1" applyFill="1"/>
    <xf numFmtId="9" fontId="14" fillId="8" borderId="19" xfId="0" applyNumberFormat="1" applyFont="1" applyFill="1" applyBorder="1"/>
    <xf numFmtId="0" fontId="14" fillId="7" borderId="15" xfId="0" applyFont="1" applyFill="1" applyBorder="1"/>
    <xf numFmtId="0" fontId="14" fillId="7" borderId="11" xfId="0" applyFont="1" applyFill="1" applyBorder="1"/>
    <xf numFmtId="0" fontId="14" fillId="7" borderId="12" xfId="0" applyFont="1" applyFill="1" applyBorder="1"/>
    <xf numFmtId="178" fontId="14" fillId="8" borderId="12" xfId="2" applyNumberFormat="1" applyFont="1" applyFill="1" applyBorder="1" applyProtection="1"/>
    <xf numFmtId="1" fontId="14" fillId="8" borderId="12" xfId="0" applyNumberFormat="1" applyFont="1" applyFill="1" applyBorder="1"/>
    <xf numFmtId="182" fontId="14" fillId="7" borderId="11" xfId="0" applyNumberFormat="1" applyFont="1" applyFill="1" applyBorder="1" applyAlignment="1">
      <alignment horizontal="right"/>
    </xf>
    <xf numFmtId="182" fontId="14" fillId="8" borderId="12" xfId="0" applyNumberFormat="1" applyFont="1" applyFill="1" applyBorder="1"/>
    <xf numFmtId="9" fontId="14" fillId="8" borderId="13" xfId="0" applyNumberFormat="1" applyFont="1" applyFill="1" applyBorder="1"/>
    <xf numFmtId="178" fontId="21" fillId="7" borderId="0" xfId="2" applyNumberFormat="1" applyFont="1" applyFill="1" applyBorder="1" applyProtection="1"/>
    <xf numFmtId="1" fontId="21" fillId="7" borderId="0" xfId="0" applyNumberFormat="1" applyFont="1" applyFill="1"/>
    <xf numFmtId="182" fontId="21" fillId="7" borderId="0" xfId="0" applyNumberFormat="1" applyFont="1" applyFill="1"/>
    <xf numFmtId="0" fontId="14" fillId="13" borderId="1" xfId="0" applyFont="1" applyFill="1" applyBorder="1" applyAlignment="1">
      <alignment horizontal="center"/>
    </xf>
    <xf numFmtId="0" fontId="14" fillId="13" borderId="16" xfId="0" applyFont="1" applyFill="1" applyBorder="1"/>
    <xf numFmtId="181" fontId="15" fillId="8" borderId="8" xfId="1" applyNumberFormat="1" applyFont="1" applyFill="1" applyBorder="1" applyAlignment="1" applyProtection="1">
      <alignment horizontal="right"/>
    </xf>
    <xf numFmtId="177" fontId="15" fillId="8" borderId="7" xfId="0" applyNumberFormat="1" applyFont="1" applyFill="1" applyBorder="1" applyAlignment="1">
      <alignment horizontal="right"/>
    </xf>
    <xf numFmtId="0" fontId="15" fillId="7" borderId="12" xfId="0" applyFont="1" applyFill="1" applyBorder="1"/>
    <xf numFmtId="177" fontId="15" fillId="8" borderId="10" xfId="0" applyNumberFormat="1" applyFont="1" applyFill="1" applyBorder="1" applyAlignment="1">
      <alignment horizontal="right"/>
    </xf>
    <xf numFmtId="0" fontId="21" fillId="7" borderId="8" xfId="0" applyFont="1" applyFill="1" applyBorder="1"/>
    <xf numFmtId="179" fontId="15" fillId="8" borderId="23" xfId="2" applyNumberFormat="1" applyFont="1" applyFill="1" applyBorder="1" applyProtection="1"/>
    <xf numFmtId="177" fontId="15" fillId="8" borderId="15" xfId="0" applyNumberFormat="1" applyFont="1" applyFill="1" applyBorder="1" applyAlignment="1">
      <alignment horizontal="right"/>
    </xf>
    <xf numFmtId="0" fontId="21" fillId="7" borderId="10" xfId="0" applyFont="1" applyFill="1" applyBorder="1"/>
    <xf numFmtId="1" fontId="15" fillId="8" borderId="0" xfId="0" applyNumberFormat="1" applyFont="1" applyFill="1" applyAlignment="1">
      <alignment horizontal="center"/>
    </xf>
    <xf numFmtId="0" fontId="15" fillId="8" borderId="0" xfId="0" applyFont="1" applyFill="1"/>
    <xf numFmtId="0" fontId="20" fillId="7" borderId="15" xfId="0" applyFont="1" applyFill="1" applyBorder="1"/>
    <xf numFmtId="0" fontId="20" fillId="7" borderId="11" xfId="0" applyFont="1" applyFill="1" applyBorder="1"/>
    <xf numFmtId="1" fontId="15" fillId="8" borderId="12" xfId="0" applyNumberFormat="1" applyFont="1" applyFill="1" applyBorder="1"/>
    <xf numFmtId="182" fontId="14" fillId="7" borderId="11" xfId="0" applyNumberFormat="1" applyFont="1" applyFill="1" applyBorder="1"/>
    <xf numFmtId="9" fontId="15" fillId="8" borderId="13" xfId="0" applyNumberFormat="1" applyFont="1" applyFill="1" applyBorder="1"/>
    <xf numFmtId="0" fontId="20" fillId="7" borderId="0" xfId="0" applyFont="1" applyFill="1" applyAlignment="1">
      <alignment vertical="center"/>
    </xf>
    <xf numFmtId="0" fontId="14" fillId="7" borderId="0" xfId="0" applyFont="1" applyFill="1" applyAlignment="1">
      <alignment horizontal="left" vertical="center"/>
    </xf>
    <xf numFmtId="2" fontId="14" fillId="8" borderId="0" xfId="2" applyNumberFormat="1" applyFont="1" applyFill="1" applyBorder="1" applyAlignment="1" applyProtection="1">
      <alignment horizontal="center"/>
    </xf>
    <xf numFmtId="2" fontId="14" fillId="8" borderId="7" xfId="2" applyNumberFormat="1" applyFont="1" applyFill="1" applyBorder="1" applyAlignment="1" applyProtection="1">
      <alignment horizontal="center"/>
    </xf>
    <xf numFmtId="2" fontId="14" fillId="8" borderId="9" xfId="2" applyNumberFormat="1" applyFont="1" applyFill="1" applyBorder="1" applyAlignment="1" applyProtection="1">
      <alignment horizontal="center"/>
    </xf>
    <xf numFmtId="1" fontId="14" fillId="13" borderId="16" xfId="0" applyNumberFormat="1" applyFont="1" applyFill="1" applyBorder="1" applyAlignment="1">
      <alignment horizontal="right"/>
    </xf>
    <xf numFmtId="0" fontId="14" fillId="13" borderId="16" xfId="0" applyFont="1" applyFill="1" applyBorder="1" applyAlignment="1">
      <alignment horizontal="right" wrapText="1"/>
    </xf>
    <xf numFmtId="184" fontId="14" fillId="8" borderId="8" xfId="0" applyNumberFormat="1" applyFont="1" applyFill="1" applyBorder="1" applyAlignment="1">
      <alignment horizontal="right" wrapText="1"/>
    </xf>
    <xf numFmtId="177" fontId="15" fillId="8" borderId="10" xfId="0" applyNumberFormat="1" applyFont="1" applyFill="1" applyBorder="1" applyAlignment="1">
      <alignment horizontal="right" wrapText="1"/>
    </xf>
    <xf numFmtId="2" fontId="14" fillId="8" borderId="10" xfId="2" applyNumberFormat="1" applyFont="1" applyFill="1" applyBorder="1" applyAlignment="1" applyProtection="1">
      <alignment horizontal="center"/>
    </xf>
    <xf numFmtId="179" fontId="15" fillId="8" borderId="18" xfId="0" applyNumberFormat="1" applyFont="1" applyFill="1" applyBorder="1"/>
    <xf numFmtId="0" fontId="15" fillId="7" borderId="21" xfId="0" applyFont="1" applyFill="1" applyBorder="1" applyAlignment="1">
      <alignment vertical="center"/>
    </xf>
    <xf numFmtId="0" fontId="15" fillId="7" borderId="0" xfId="0" applyFont="1" applyFill="1" applyAlignment="1">
      <alignment vertical="center"/>
    </xf>
    <xf numFmtId="1" fontId="15" fillId="7" borderId="0" xfId="0" applyNumberFormat="1" applyFont="1" applyFill="1" applyAlignment="1">
      <alignment horizontal="center"/>
    </xf>
    <xf numFmtId="0" fontId="15" fillId="7" borderId="8" xfId="0" applyFont="1" applyFill="1" applyBorder="1" applyAlignment="1">
      <alignment horizontal="right"/>
    </xf>
    <xf numFmtId="1" fontId="14" fillId="7" borderId="12" xfId="0" applyNumberFormat="1" applyFont="1" applyFill="1" applyBorder="1"/>
    <xf numFmtId="182" fontId="14" fillId="7" borderId="12" xfId="0" applyNumberFormat="1" applyFont="1" applyFill="1" applyBorder="1"/>
    <xf numFmtId="1" fontId="14" fillId="7" borderId="0" xfId="0" applyNumberFormat="1" applyFont="1" applyFill="1"/>
    <xf numFmtId="0" fontId="15" fillId="7" borderId="10" xfId="0" applyFont="1" applyFill="1" applyBorder="1" applyAlignment="1">
      <alignment vertical="center" wrapText="1"/>
    </xf>
    <xf numFmtId="0" fontId="14" fillId="7" borderId="0" xfId="0" applyFont="1" applyFill="1" applyAlignment="1">
      <alignment vertical="center"/>
    </xf>
    <xf numFmtId="184" fontId="14" fillId="13" borderId="1" xfId="2" applyNumberFormat="1" applyFont="1" applyFill="1" applyBorder="1" applyAlignment="1" applyProtection="1">
      <alignment horizontal="right" wrapText="1"/>
    </xf>
    <xf numFmtId="2" fontId="14" fillId="13" borderId="0" xfId="2" applyNumberFormat="1" applyFont="1" applyFill="1" applyBorder="1" applyAlignment="1" applyProtection="1">
      <alignment horizontal="center"/>
    </xf>
    <xf numFmtId="2" fontId="14" fillId="13" borderId="7" xfId="2" applyNumberFormat="1" applyFont="1" applyFill="1" applyBorder="1" applyAlignment="1" applyProtection="1">
      <alignment horizontal="center"/>
    </xf>
    <xf numFmtId="2" fontId="14" fillId="13" borderId="9" xfId="2" applyNumberFormat="1" applyFont="1" applyFill="1" applyBorder="1" applyAlignment="1" applyProtection="1">
      <alignment horizontal="center"/>
    </xf>
    <xf numFmtId="178" fontId="15" fillId="13" borderId="0" xfId="2" applyNumberFormat="1" applyFont="1" applyFill="1" applyBorder="1" applyProtection="1"/>
    <xf numFmtId="177" fontId="15" fillId="8" borderId="7" xfId="0" applyNumberFormat="1" applyFont="1" applyFill="1" applyBorder="1" applyAlignment="1">
      <alignment horizontal="right" wrapText="1"/>
    </xf>
    <xf numFmtId="2" fontId="14" fillId="13" borderId="10" xfId="2" applyNumberFormat="1" applyFont="1" applyFill="1" applyBorder="1" applyAlignment="1" applyProtection="1">
      <alignment horizontal="center"/>
    </xf>
    <xf numFmtId="0" fontId="15" fillId="7" borderId="21" xfId="0" applyFont="1" applyFill="1" applyBorder="1" applyAlignment="1">
      <alignment horizontal="left" vertical="center"/>
    </xf>
    <xf numFmtId="184" fontId="14" fillId="13" borderId="16" xfId="2" applyNumberFormat="1" applyFont="1" applyFill="1" applyBorder="1" applyAlignment="1" applyProtection="1">
      <alignment horizontal="right"/>
    </xf>
    <xf numFmtId="179" fontId="15" fillId="13" borderId="0" xfId="2" applyNumberFormat="1" applyFont="1" applyFill="1" applyBorder="1" applyProtection="1"/>
    <xf numFmtId="178" fontId="15" fillId="13" borderId="10" xfId="2" applyNumberFormat="1" applyFont="1" applyFill="1" applyBorder="1" applyProtection="1"/>
    <xf numFmtId="178" fontId="15" fillId="13" borderId="9" xfId="2" applyNumberFormat="1" applyFont="1" applyFill="1" applyBorder="1" applyProtection="1"/>
    <xf numFmtId="179" fontId="15" fillId="13" borderId="23" xfId="2" applyNumberFormat="1" applyFont="1" applyFill="1" applyBorder="1" applyProtection="1"/>
    <xf numFmtId="178" fontId="15" fillId="13" borderId="15" xfId="2" applyNumberFormat="1" applyFont="1" applyFill="1" applyBorder="1" applyProtection="1"/>
    <xf numFmtId="178" fontId="15" fillId="13" borderId="13" xfId="2" applyNumberFormat="1" applyFont="1" applyFill="1" applyBorder="1" applyProtection="1"/>
    <xf numFmtId="178" fontId="15" fillId="13" borderId="11" xfId="2" applyNumberFormat="1" applyFont="1" applyFill="1" applyBorder="1" applyProtection="1"/>
    <xf numFmtId="177" fontId="15" fillId="8" borderId="15" xfId="0" applyNumberFormat="1" applyFont="1" applyFill="1" applyBorder="1" applyAlignment="1">
      <alignment horizontal="right" wrapText="1"/>
    </xf>
    <xf numFmtId="1" fontId="15" fillId="7" borderId="38" xfId="0" applyNumberFormat="1" applyFont="1" applyFill="1" applyBorder="1" applyAlignment="1">
      <alignment horizontal="center"/>
    </xf>
    <xf numFmtId="9" fontId="14" fillId="7" borderId="19" xfId="0" applyNumberFormat="1" applyFont="1" applyFill="1" applyBorder="1"/>
    <xf numFmtId="1" fontId="14" fillId="7" borderId="13" xfId="0" applyNumberFormat="1" applyFont="1" applyFill="1" applyBorder="1"/>
    <xf numFmtId="9" fontId="14" fillId="7" borderId="13" xfId="0" applyNumberFormat="1" applyFont="1" applyFill="1" applyBorder="1"/>
    <xf numFmtId="179" fontId="21" fillId="7" borderId="0" xfId="2" applyNumberFormat="1" applyFont="1" applyFill="1" applyBorder="1" applyProtection="1"/>
    <xf numFmtId="183" fontId="21" fillId="7" borderId="0" xfId="0" applyNumberFormat="1" applyFont="1" applyFill="1"/>
    <xf numFmtId="0" fontId="20" fillId="14" borderId="6" xfId="0" applyFont="1" applyFill="1" applyBorder="1"/>
    <xf numFmtId="0" fontId="14" fillId="14" borderId="24" xfId="0" applyFont="1" applyFill="1" applyBorder="1" applyAlignment="1">
      <alignment horizontal="left" vertical="center"/>
    </xf>
    <xf numFmtId="0" fontId="14" fillId="14" borderId="24" xfId="0" applyFont="1" applyFill="1" applyBorder="1" applyAlignment="1">
      <alignment horizontal="center" vertical="center"/>
    </xf>
    <xf numFmtId="0" fontId="14" fillId="14" borderId="19" xfId="0" applyFont="1" applyFill="1" applyBorder="1" applyAlignment="1">
      <alignment horizontal="left" vertical="center"/>
    </xf>
    <xf numFmtId="0" fontId="20" fillId="14" borderId="11" xfId="0" applyFont="1" applyFill="1" applyBorder="1"/>
    <xf numFmtId="0" fontId="14" fillId="14" borderId="12" xfId="0" applyFont="1" applyFill="1" applyBorder="1" applyAlignment="1">
      <alignment horizontal="left" vertical="center"/>
    </xf>
    <xf numFmtId="0" fontId="14" fillId="14" borderId="13" xfId="0" applyFont="1" applyFill="1" applyBorder="1" applyAlignment="1">
      <alignment horizontal="left" vertical="center"/>
    </xf>
    <xf numFmtId="178" fontId="15" fillId="8" borderId="41" xfId="0" applyNumberFormat="1" applyFont="1" applyFill="1" applyBorder="1"/>
    <xf numFmtId="0" fontId="15" fillId="7" borderId="38" xfId="0" applyFont="1" applyFill="1" applyBorder="1"/>
    <xf numFmtId="182" fontId="14" fillId="7" borderId="13" xfId="0" applyNumberFormat="1" applyFont="1" applyFill="1" applyBorder="1"/>
    <xf numFmtId="179" fontId="15" fillId="7" borderId="0" xfId="2" applyNumberFormat="1" applyFont="1" applyFill="1" applyBorder="1" applyProtection="1"/>
    <xf numFmtId="1" fontId="15" fillId="7" borderId="0" xfId="0" applyNumberFormat="1" applyFont="1" applyFill="1"/>
    <xf numFmtId="182" fontId="15" fillId="7" borderId="0" xfId="0" applyNumberFormat="1" applyFont="1" applyFill="1"/>
    <xf numFmtId="178" fontId="15" fillId="8" borderId="26" xfId="0" applyNumberFormat="1" applyFont="1" applyFill="1" applyBorder="1"/>
    <xf numFmtId="184" fontId="14" fillId="8" borderId="15" xfId="0" applyNumberFormat="1" applyFont="1" applyFill="1" applyBorder="1" applyAlignment="1">
      <alignment horizontal="right" wrapText="1"/>
    </xf>
    <xf numFmtId="0" fontId="14" fillId="13" borderId="1" xfId="0" applyFont="1" applyFill="1" applyBorder="1" applyAlignment="1">
      <alignment horizontal="center" vertical="center"/>
    </xf>
    <xf numFmtId="0" fontId="14" fillId="14" borderId="5" xfId="0" applyFont="1" applyFill="1" applyBorder="1" applyAlignment="1">
      <alignment horizontal="left" vertical="center"/>
    </xf>
    <xf numFmtId="2" fontId="14" fillId="14" borderId="6" xfId="2" applyNumberFormat="1" applyFont="1" applyFill="1" applyBorder="1" applyAlignment="1" applyProtection="1">
      <alignment horizontal="center" vertical="center" wrapText="1"/>
    </xf>
    <xf numFmtId="2" fontId="14" fillId="14" borderId="3" xfId="2" applyNumberFormat="1" applyFont="1" applyFill="1" applyBorder="1" applyAlignment="1" applyProtection="1">
      <alignment horizontal="center" vertical="center"/>
    </xf>
    <xf numFmtId="2" fontId="14" fillId="14" borderId="3" xfId="2" applyNumberFormat="1" applyFont="1" applyFill="1" applyBorder="1" applyAlignment="1" applyProtection="1">
      <alignment horizontal="center" vertical="center" wrapText="1"/>
    </xf>
    <xf numFmtId="0" fontId="14" fillId="14" borderId="11" xfId="0" applyFont="1" applyFill="1" applyBorder="1" applyAlignment="1">
      <alignment horizontal="left" vertical="center"/>
    </xf>
    <xf numFmtId="0" fontId="15" fillId="14" borderId="12" xfId="0" applyFont="1" applyFill="1" applyBorder="1" applyAlignment="1">
      <alignment horizontal="left" vertical="center"/>
    </xf>
    <xf numFmtId="0" fontId="14" fillId="14" borderId="12" xfId="0" applyFont="1" applyFill="1" applyBorder="1" applyAlignment="1">
      <alignment horizontal="center" vertical="center"/>
    </xf>
    <xf numFmtId="2" fontId="14" fillId="14" borderId="14" xfId="2" applyNumberFormat="1" applyFont="1" applyFill="1" applyBorder="1" applyAlignment="1" applyProtection="1">
      <alignment horizontal="center" vertical="center" wrapText="1"/>
    </xf>
    <xf numFmtId="1" fontId="17" fillId="14" borderId="8" xfId="0" applyNumberFormat="1" applyFont="1" applyFill="1" applyBorder="1" applyAlignment="1">
      <alignment horizontal="right" vertical="center"/>
    </xf>
    <xf numFmtId="1" fontId="15" fillId="14" borderId="9" xfId="0" applyNumberFormat="1" applyFont="1" applyFill="1" applyBorder="1" applyAlignment="1">
      <alignment horizontal="center" vertical="center"/>
    </xf>
    <xf numFmtId="1" fontId="15" fillId="8" borderId="9" xfId="0" applyNumberFormat="1" applyFont="1" applyFill="1" applyBorder="1" applyAlignment="1">
      <alignment horizontal="center"/>
    </xf>
    <xf numFmtId="1" fontId="15" fillId="8" borderId="13" xfId="0" applyNumberFormat="1" applyFont="1" applyFill="1" applyBorder="1" applyAlignment="1">
      <alignment horizontal="center"/>
    </xf>
    <xf numFmtId="0" fontId="28" fillId="12" borderId="33" xfId="0" applyFont="1" applyFill="1" applyBorder="1"/>
    <xf numFmtId="0" fontId="28" fillId="11" borderId="33" xfId="0" applyFont="1" applyFill="1" applyBorder="1"/>
    <xf numFmtId="0" fontId="15" fillId="11" borderId="33" xfId="0" applyFont="1" applyFill="1" applyBorder="1" applyAlignment="1">
      <alignment wrapText="1"/>
    </xf>
    <xf numFmtId="0" fontId="15" fillId="11" borderId="0" xfId="0" applyFont="1" applyFill="1" applyAlignment="1">
      <alignment wrapText="1"/>
    </xf>
    <xf numFmtId="0" fontId="15" fillId="11" borderId="34" xfId="0" applyFont="1" applyFill="1" applyBorder="1" applyAlignment="1">
      <alignment wrapText="1"/>
    </xf>
    <xf numFmtId="0" fontId="14" fillId="5" borderId="7"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14" fillId="6" borderId="7" xfId="0" applyFont="1" applyFill="1" applyBorder="1" applyAlignment="1">
      <alignment vertical="center"/>
    </xf>
    <xf numFmtId="0" fontId="14" fillId="6" borderId="15" xfId="0" applyFont="1" applyFill="1" applyBorder="1" applyAlignment="1">
      <alignment vertical="center"/>
    </xf>
    <xf numFmtId="0" fontId="14" fillId="5" borderId="6" xfId="0" applyFont="1" applyFill="1" applyBorder="1" applyAlignment="1">
      <alignment horizontal="center" vertical="center" wrapText="1"/>
    </xf>
    <xf numFmtId="0" fontId="14" fillId="5" borderId="19" xfId="0" applyFont="1" applyFill="1" applyBorder="1" applyAlignment="1">
      <alignment horizontal="center" vertical="center" wrapText="1"/>
    </xf>
    <xf numFmtId="0" fontId="22" fillId="5" borderId="3" xfId="0" applyFont="1" applyFill="1" applyBorder="1" applyAlignment="1">
      <alignment horizontal="center" vertical="center"/>
    </xf>
    <xf numFmtId="2" fontId="14" fillId="5" borderId="14" xfId="2" applyNumberFormat="1" applyFont="1" applyFill="1" applyBorder="1" applyAlignment="1" applyProtection="1">
      <alignment horizontal="center" vertical="center" wrapText="1"/>
    </xf>
    <xf numFmtId="2" fontId="14" fillId="5" borderId="28" xfId="2" applyNumberFormat="1" applyFont="1" applyFill="1" applyBorder="1" applyAlignment="1" applyProtection="1">
      <alignment horizontal="center" vertical="center" wrapText="1"/>
    </xf>
    <xf numFmtId="0" fontId="18" fillId="5" borderId="14" xfId="0" applyFont="1" applyFill="1" applyBorder="1" applyAlignment="1">
      <alignment horizontal="center" vertical="center" wrapText="1"/>
    </xf>
    <xf numFmtId="0" fontId="18" fillId="5" borderId="28" xfId="0" applyFont="1" applyFill="1" applyBorder="1" applyAlignment="1">
      <alignment horizontal="center" vertical="center" wrapText="1"/>
    </xf>
    <xf numFmtId="0" fontId="14" fillId="6" borderId="3" xfId="0" applyFont="1" applyFill="1" applyBorder="1" applyAlignment="1">
      <alignment vertical="center" wrapText="1"/>
    </xf>
    <xf numFmtId="0" fontId="14" fillId="5" borderId="3" xfId="0" applyFont="1" applyFill="1" applyBorder="1" applyAlignment="1">
      <alignment horizontal="left" vertical="center" wrapText="1"/>
    </xf>
    <xf numFmtId="2" fontId="14" fillId="5" borderId="25" xfId="2" applyNumberFormat="1" applyFont="1" applyFill="1" applyBorder="1" applyAlignment="1" applyProtection="1">
      <alignment horizontal="center" vertical="center" wrapText="1"/>
    </xf>
    <xf numFmtId="1" fontId="14" fillId="5" borderId="7" xfId="0" applyNumberFormat="1" applyFont="1" applyFill="1" applyBorder="1" applyAlignment="1">
      <alignment horizontal="center" vertical="center" wrapText="1"/>
    </xf>
    <xf numFmtId="2" fontId="14" fillId="5" borderId="3" xfId="2" applyNumberFormat="1" applyFont="1" applyFill="1" applyBorder="1" applyAlignment="1" applyProtection="1">
      <alignment horizontal="center" vertical="center"/>
    </xf>
    <xf numFmtId="2" fontId="14" fillId="5" borderId="3" xfId="2" applyNumberFormat="1" applyFont="1" applyFill="1" applyBorder="1" applyAlignment="1" applyProtection="1">
      <alignment horizontal="center" vertical="center" wrapText="1"/>
    </xf>
    <xf numFmtId="1" fontId="14" fillId="5" borderId="7" xfId="0" applyNumberFormat="1" applyFont="1" applyFill="1" applyBorder="1" applyAlignment="1">
      <alignment horizontal="center" vertical="center"/>
    </xf>
    <xf numFmtId="0" fontId="15" fillId="2" borderId="1" xfId="2" applyNumberFormat="1" applyFont="1" applyFill="1" applyBorder="1" applyAlignment="1" applyProtection="1">
      <alignment horizontal="center"/>
    </xf>
    <xf numFmtId="0" fontId="15" fillId="0" borderId="21" xfId="0" applyFont="1" applyBorder="1" applyAlignment="1">
      <alignment horizontal="left" vertical="center"/>
    </xf>
    <xf numFmtId="0" fontId="15" fillId="2" borderId="1" xfId="2" applyNumberFormat="1" applyFont="1" applyFill="1" applyBorder="1" applyAlignment="1" applyProtection="1">
      <alignment horizontal="center" wrapText="1"/>
    </xf>
    <xf numFmtId="0" fontId="15" fillId="0" borderId="21" xfId="0" applyFont="1" applyBorder="1"/>
    <xf numFmtId="178" fontId="14" fillId="0" borderId="11" xfId="2" applyNumberFormat="1" applyFont="1" applyBorder="1" applyProtection="1"/>
    <xf numFmtId="178" fontId="15" fillId="0" borderId="13" xfId="2" applyNumberFormat="1" applyFont="1" applyBorder="1" applyProtection="1"/>
    <xf numFmtId="0" fontId="15" fillId="0" borderId="12" xfId="0" applyFont="1" applyBorder="1"/>
    <xf numFmtId="178" fontId="15" fillId="0" borderId="29" xfId="2" applyNumberFormat="1" applyFont="1" applyBorder="1" applyProtection="1"/>
    <xf numFmtId="178" fontId="14" fillId="0" borderId="12" xfId="2" applyNumberFormat="1" applyFont="1" applyBorder="1" applyProtection="1"/>
    <xf numFmtId="178" fontId="15" fillId="0" borderId="37" xfId="2" applyNumberFormat="1" applyFont="1" applyBorder="1" applyProtection="1"/>
    <xf numFmtId="0" fontId="15" fillId="0" borderId="21" xfId="0" applyFont="1" applyBorder="1" applyAlignment="1">
      <alignment vertical="center"/>
    </xf>
    <xf numFmtId="1" fontId="14" fillId="0" borderId="12" xfId="0" applyNumberFormat="1" applyFont="1" applyBorder="1" applyAlignment="1">
      <alignment horizontal="right"/>
    </xf>
    <xf numFmtId="9" fontId="14" fillId="9" borderId="22" xfId="0" applyNumberFormat="1" applyFont="1" applyFill="1" applyBorder="1"/>
    <xf numFmtId="1" fontId="14" fillId="0" borderId="11" xfId="0" applyNumberFormat="1" applyFont="1" applyBorder="1" applyAlignment="1">
      <alignment horizontal="right"/>
    </xf>
    <xf numFmtId="9" fontId="14" fillId="3" borderId="7" xfId="0" applyNumberFormat="1" applyFont="1" applyFill="1" applyBorder="1"/>
    <xf numFmtId="181" fontId="23" fillId="3" borderId="3" xfId="0" applyNumberFormat="1" applyFont="1" applyFill="1" applyBorder="1"/>
    <xf numFmtId="177" fontId="14" fillId="3" borderId="3" xfId="0" applyNumberFormat="1" applyFont="1" applyFill="1" applyBorder="1"/>
    <xf numFmtId="9" fontId="14" fillId="3" borderId="15" xfId="0" applyNumberFormat="1" applyFont="1" applyFill="1" applyBorder="1"/>
    <xf numFmtId="0" fontId="14" fillId="5" borderId="6" xfId="0" applyFont="1" applyFill="1" applyBorder="1" applyAlignment="1">
      <alignment horizontal="left" vertical="center"/>
    </xf>
    <xf numFmtId="0" fontId="14" fillId="5" borderId="24" xfId="0" applyFont="1" applyFill="1" applyBorder="1" applyAlignment="1">
      <alignment horizontal="left" vertical="center"/>
    </xf>
    <xf numFmtId="0" fontId="14" fillId="5" borderId="19" xfId="0" applyFont="1" applyFill="1" applyBorder="1" applyAlignment="1">
      <alignment horizontal="left" vertical="center"/>
    </xf>
    <xf numFmtId="0" fontId="14" fillId="5" borderId="11" xfId="0" applyFont="1" applyFill="1" applyBorder="1" applyAlignment="1">
      <alignment horizontal="left" vertical="center"/>
    </xf>
    <xf numFmtId="0" fontId="14" fillId="5" borderId="12" xfId="0" applyFont="1" applyFill="1" applyBorder="1" applyAlignment="1">
      <alignment horizontal="left" vertical="center"/>
    </xf>
    <xf numFmtId="0" fontId="14" fillId="5" borderId="13" xfId="0" applyFont="1" applyFill="1" applyBorder="1" applyAlignment="1">
      <alignment horizontal="left" vertical="center"/>
    </xf>
    <xf numFmtId="0" fontId="14" fillId="11" borderId="33" xfId="0" applyFont="1" applyFill="1" applyBorder="1"/>
    <xf numFmtId="0" fontId="14" fillId="11" borderId="0" xfId="0" applyFont="1" applyFill="1"/>
    <xf numFmtId="0" fontId="14" fillId="11" borderId="34" xfId="0" applyFont="1" applyFill="1" applyBorder="1"/>
    <xf numFmtId="0" fontId="14" fillId="11" borderId="33" xfId="0" applyFont="1" applyFill="1" applyBorder="1" applyAlignment="1">
      <alignment horizontal="left" wrapText="1"/>
    </xf>
    <xf numFmtId="0" fontId="14" fillId="11" borderId="0" xfId="0" applyFont="1" applyFill="1" applyAlignment="1">
      <alignment horizontal="left" wrapText="1"/>
    </xf>
    <xf numFmtId="0" fontId="14" fillId="11" borderId="34" xfId="0" applyFont="1" applyFill="1" applyBorder="1" applyAlignment="1">
      <alignment horizontal="left" wrapText="1"/>
    </xf>
    <xf numFmtId="177" fontId="10" fillId="0" borderId="16" xfId="2" applyNumberFormat="1" applyFont="1" applyBorder="1" applyAlignment="1" applyProtection="1">
      <alignment horizontal="center" vertical="center"/>
    </xf>
    <xf numFmtId="177" fontId="10" fillId="0" borderId="17" xfId="2" applyNumberFormat="1" applyFont="1" applyBorder="1" applyAlignment="1" applyProtection="1">
      <alignment horizontal="center" vertical="center"/>
    </xf>
    <xf numFmtId="0" fontId="14" fillId="5" borderId="4" xfId="0" applyFont="1" applyFill="1" applyBorder="1" applyAlignment="1">
      <alignment horizontal="left"/>
    </xf>
    <xf numFmtId="2" fontId="17" fillId="5" borderId="6" xfId="2" applyNumberFormat="1" applyFont="1" applyFill="1" applyBorder="1" applyAlignment="1" applyProtection="1">
      <alignment horizontal="center" wrapText="1"/>
    </xf>
    <xf numFmtId="2" fontId="17" fillId="5" borderId="19" xfId="2" applyNumberFormat="1" applyFont="1" applyFill="1" applyBorder="1" applyAlignment="1" applyProtection="1">
      <alignment horizontal="center" wrapText="1"/>
    </xf>
    <xf numFmtId="1" fontId="14" fillId="5" borderId="6" xfId="0" applyNumberFormat="1" applyFont="1" applyFill="1" applyBorder="1" applyAlignment="1">
      <alignment horizontal="center"/>
    </xf>
    <xf numFmtId="1" fontId="14" fillId="5" borderId="19" xfId="0" applyNumberFormat="1" applyFont="1" applyFill="1" applyBorder="1" applyAlignment="1">
      <alignment horizontal="center"/>
    </xf>
    <xf numFmtId="0" fontId="14" fillId="5" borderId="6" xfId="0" applyFont="1" applyFill="1" applyBorder="1" applyAlignment="1">
      <alignment horizontal="center" wrapText="1"/>
    </xf>
    <xf numFmtId="0" fontId="14" fillId="5" borderId="19" xfId="0" applyFont="1" applyFill="1" applyBorder="1" applyAlignment="1">
      <alignment horizontal="center" wrapText="1"/>
    </xf>
    <xf numFmtId="2" fontId="14" fillId="5" borderId="14" xfId="2" applyNumberFormat="1" applyFont="1" applyFill="1" applyBorder="1" applyAlignment="1" applyProtection="1">
      <alignment horizontal="center" wrapText="1"/>
    </xf>
    <xf numFmtId="2" fontId="14" fillId="5" borderId="28" xfId="2" applyNumberFormat="1" applyFont="1" applyFill="1" applyBorder="1" applyAlignment="1" applyProtection="1">
      <alignment horizontal="center" wrapText="1"/>
    </xf>
    <xf numFmtId="0" fontId="18" fillId="5" borderId="14" xfId="0" applyFont="1" applyFill="1" applyBorder="1" applyAlignment="1">
      <alignment horizontal="center" wrapText="1"/>
    </xf>
    <xf numFmtId="0" fontId="18" fillId="5" borderId="28" xfId="0" applyFont="1" applyFill="1" applyBorder="1" applyAlignment="1">
      <alignment horizontal="center" wrapText="1"/>
    </xf>
    <xf numFmtId="0" fontId="15" fillId="11" borderId="33" xfId="0" applyFont="1" applyFill="1" applyBorder="1" applyAlignment="1">
      <alignment horizontal="left" wrapText="1"/>
    </xf>
    <xf numFmtId="0" fontId="15" fillId="11" borderId="0" xfId="0" applyFont="1" applyFill="1" applyAlignment="1">
      <alignment horizontal="left" wrapText="1"/>
    </xf>
    <xf numFmtId="0" fontId="15" fillId="11" borderId="34" xfId="0" applyFont="1" applyFill="1" applyBorder="1" applyAlignment="1">
      <alignment horizontal="left" wrapText="1"/>
    </xf>
    <xf numFmtId="0" fontId="22" fillId="5" borderId="6" xfId="0" applyFont="1" applyFill="1" applyBorder="1" applyAlignment="1">
      <alignment horizontal="center" vertical="center" wrapText="1"/>
    </xf>
    <xf numFmtId="0" fontId="22" fillId="5" borderId="1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3" xfId="0" applyFont="1" applyFill="1" applyBorder="1" applyAlignment="1">
      <alignment horizontal="center" vertical="center" wrapText="1"/>
    </xf>
    <xf numFmtId="178" fontId="14" fillId="0" borderId="29" xfId="2" applyNumberFormat="1" applyFont="1" applyBorder="1" applyProtection="1"/>
    <xf numFmtId="178" fontId="14" fillId="9" borderId="13" xfId="2" applyNumberFormat="1" applyFont="1" applyFill="1" applyBorder="1" applyProtection="1"/>
    <xf numFmtId="9" fontId="14" fillId="3" borderId="22" xfId="0" applyNumberFormat="1" applyFont="1" applyFill="1" applyBorder="1"/>
    <xf numFmtId="181" fontId="22" fillId="3" borderId="3" xfId="0" applyNumberFormat="1" applyFont="1" applyFill="1" applyBorder="1"/>
    <xf numFmtId="0" fontId="14" fillId="5" borderId="25" xfId="0" applyFont="1" applyFill="1" applyBorder="1" applyAlignment="1">
      <alignment horizontal="center" vertical="center" wrapText="1"/>
    </xf>
    <xf numFmtId="178" fontId="15" fillId="9" borderId="13" xfId="2" applyNumberFormat="1" applyFont="1" applyFill="1" applyBorder="1" applyProtection="1"/>
    <xf numFmtId="0" fontId="10" fillId="0" borderId="0" xfId="0" applyFont="1" applyAlignment="1">
      <alignment horizontal="right"/>
    </xf>
    <xf numFmtId="177" fontId="25" fillId="4" borderId="1" xfId="2" applyNumberFormat="1" applyFont="1" applyFill="1" applyBorder="1" applyProtection="1"/>
    <xf numFmtId="177" fontId="25" fillId="4" borderId="27" xfId="2" applyNumberFormat="1" applyFont="1" applyFill="1" applyBorder="1" applyProtection="1"/>
    <xf numFmtId="0" fontId="15" fillId="0" borderId="12" xfId="0" applyFont="1" applyBorder="1" applyAlignment="1">
      <alignment horizontal="left" vertical="center"/>
    </xf>
    <xf numFmtId="0" fontId="14" fillId="5" borderId="4" xfId="0" applyFont="1" applyFill="1" applyBorder="1" applyAlignment="1">
      <alignment horizontal="left" vertical="center"/>
    </xf>
    <xf numFmtId="2" fontId="17" fillId="5" borderId="6" xfId="2" applyNumberFormat="1" applyFont="1" applyFill="1" applyBorder="1" applyAlignment="1" applyProtection="1">
      <alignment horizontal="center" vertical="center" wrapText="1"/>
    </xf>
    <xf numFmtId="2" fontId="17" fillId="5" borderId="19" xfId="2" applyNumberFormat="1" applyFont="1" applyFill="1" applyBorder="1" applyAlignment="1" applyProtection="1">
      <alignment horizontal="center" vertical="center" wrapText="1"/>
    </xf>
    <xf numFmtId="181" fontId="23" fillId="3" borderId="15" xfId="0" applyNumberFormat="1" applyFont="1" applyFill="1" applyBorder="1"/>
    <xf numFmtId="177" fontId="14" fillId="3" borderId="15" xfId="0" applyNumberFormat="1" applyFont="1" applyFill="1" applyBorder="1"/>
    <xf numFmtId="1" fontId="14" fillId="5" borderId="6" xfId="0" applyNumberFormat="1" applyFont="1" applyFill="1" applyBorder="1" applyAlignment="1">
      <alignment horizontal="center" vertical="center"/>
    </xf>
    <xf numFmtId="1" fontId="14" fillId="5" borderId="19" xfId="0" applyNumberFormat="1" applyFont="1" applyFill="1" applyBorder="1" applyAlignment="1">
      <alignment horizontal="center" vertical="center"/>
    </xf>
    <xf numFmtId="177" fontId="27" fillId="4" borderId="27" xfId="2" applyNumberFormat="1" applyFont="1" applyFill="1" applyBorder="1" applyProtection="1"/>
    <xf numFmtId="181" fontId="22" fillId="3" borderId="15" xfId="0" applyNumberFormat="1" applyFont="1" applyFill="1" applyBorder="1"/>
    <xf numFmtId="177" fontId="27" fillId="4" borderId="1" xfId="2" applyNumberFormat="1" applyFont="1" applyFill="1" applyBorder="1" applyProtection="1"/>
    <xf numFmtId="0" fontId="15" fillId="2" borderId="1" xfId="2" applyNumberFormat="1" applyFont="1" applyFill="1" applyBorder="1" applyAlignment="1" applyProtection="1">
      <alignment horizontal="center" vertical="center"/>
    </xf>
    <xf numFmtId="178" fontId="15" fillId="0" borderId="39" xfId="2" applyNumberFormat="1" applyFont="1" applyBorder="1" applyProtection="1"/>
    <xf numFmtId="178" fontId="15" fillId="0" borderId="12" xfId="2" applyNumberFormat="1" applyFont="1" applyBorder="1" applyProtection="1"/>
    <xf numFmtId="0" fontId="15" fillId="2" borderId="1" xfId="2" applyNumberFormat="1" applyFont="1" applyFill="1" applyBorder="1" applyAlignment="1" applyProtection="1">
      <alignment horizontal="center" vertical="center" wrapText="1"/>
    </xf>
    <xf numFmtId="0" fontId="15" fillId="0" borderId="0" xfId="0" applyFont="1"/>
    <xf numFmtId="0" fontId="15" fillId="0" borderId="0" xfId="0" applyFont="1" applyAlignment="1">
      <alignment horizontal="left" vertical="center"/>
    </xf>
    <xf numFmtId="0" fontId="14" fillId="5" borderId="3" xfId="0" applyFont="1" applyFill="1" applyBorder="1" applyAlignment="1">
      <alignment horizontal="left" wrapText="1"/>
    </xf>
    <xf numFmtId="181" fontId="22" fillId="3" borderId="3" xfId="0" applyNumberFormat="1" applyFont="1" applyFill="1" applyBorder="1" applyAlignment="1">
      <alignment horizontal="right"/>
    </xf>
    <xf numFmtId="177" fontId="14" fillId="3" borderId="3" xfId="0" applyNumberFormat="1" applyFont="1" applyFill="1" applyBorder="1" applyAlignment="1">
      <alignment horizontal="right"/>
    </xf>
    <xf numFmtId="1" fontId="14" fillId="0" borderId="40" xfId="0" applyNumberFormat="1" applyFont="1" applyBorder="1" applyAlignment="1">
      <alignment horizontal="right"/>
    </xf>
    <xf numFmtId="0" fontId="20" fillId="6" borderId="7" xfId="0" applyFont="1" applyFill="1" applyBorder="1" applyAlignment="1">
      <alignment vertical="center"/>
    </xf>
    <xf numFmtId="0" fontId="20" fillId="6" borderId="15" xfId="0" applyFont="1" applyFill="1" applyBorder="1" applyAlignment="1">
      <alignment vertical="center"/>
    </xf>
    <xf numFmtId="178" fontId="15" fillId="0" borderId="40" xfId="2" applyNumberFormat="1" applyFont="1" applyBorder="1" applyProtection="1"/>
    <xf numFmtId="178" fontId="14" fillId="0" borderId="40" xfId="2" applyNumberFormat="1" applyFont="1" applyBorder="1" applyProtection="1"/>
    <xf numFmtId="0" fontId="15" fillId="0" borderId="24" xfId="0" applyFont="1" applyBorder="1" applyAlignment="1">
      <alignment vertical="center"/>
    </xf>
    <xf numFmtId="0" fontId="15" fillId="0" borderId="0" xfId="0" applyFont="1" applyAlignment="1">
      <alignment vertical="center"/>
    </xf>
    <xf numFmtId="0" fontId="13" fillId="11" borderId="33" xfId="0" applyFont="1" applyFill="1" applyBorder="1"/>
    <xf numFmtId="0" fontId="13" fillId="11" borderId="0" xfId="0" applyFont="1" applyFill="1"/>
    <xf numFmtId="0" fontId="13" fillId="11" borderId="34" xfId="0" applyFont="1" applyFill="1" applyBorder="1"/>
    <xf numFmtId="177" fontId="10" fillId="7" borderId="16" xfId="2" applyNumberFormat="1" applyFont="1" applyFill="1" applyBorder="1" applyAlignment="1" applyProtection="1">
      <alignment horizontal="center" vertical="center"/>
    </xf>
    <xf numFmtId="177" fontId="10" fillId="7" borderId="17" xfId="2" applyNumberFormat="1" applyFont="1" applyFill="1" applyBorder="1" applyAlignment="1" applyProtection="1">
      <alignment horizontal="center" vertical="center"/>
    </xf>
    <xf numFmtId="0" fontId="14" fillId="14" borderId="3" xfId="0" applyFont="1" applyFill="1" applyBorder="1" applyAlignment="1">
      <alignment vertical="center" wrapText="1"/>
    </xf>
    <xf numFmtId="0" fontId="14" fillId="14" borderId="4" xfId="0" applyFont="1" applyFill="1" applyBorder="1" applyAlignment="1">
      <alignment horizontal="left"/>
    </xf>
    <xf numFmtId="2" fontId="17" fillId="14" borderId="6" xfId="2" applyNumberFormat="1" applyFont="1" applyFill="1" applyBorder="1" applyAlignment="1" applyProtection="1">
      <alignment horizontal="center" wrapText="1"/>
    </xf>
    <xf numFmtId="2" fontId="17" fillId="14" borderId="19" xfId="2" applyNumberFormat="1" applyFont="1" applyFill="1" applyBorder="1" applyAlignment="1" applyProtection="1">
      <alignment horizontal="center" wrapText="1"/>
    </xf>
    <xf numFmtId="1" fontId="14" fillId="14" borderId="6" xfId="0" applyNumberFormat="1" applyFont="1" applyFill="1" applyBorder="1" applyAlignment="1">
      <alignment horizontal="center"/>
    </xf>
    <xf numFmtId="1" fontId="14" fillId="14" borderId="19" xfId="0" applyNumberFormat="1" applyFont="1" applyFill="1" applyBorder="1" applyAlignment="1">
      <alignment horizontal="center"/>
    </xf>
    <xf numFmtId="0" fontId="14" fillId="14" borderId="6" xfId="0" applyFont="1" applyFill="1" applyBorder="1" applyAlignment="1">
      <alignment horizontal="center" wrapText="1"/>
    </xf>
    <xf numFmtId="0" fontId="14" fillId="14" borderId="19" xfId="0" applyFont="1" applyFill="1" applyBorder="1" applyAlignment="1">
      <alignment horizontal="center" wrapText="1"/>
    </xf>
    <xf numFmtId="0" fontId="14" fillId="12" borderId="33" xfId="0" applyFont="1" applyFill="1" applyBorder="1"/>
    <xf numFmtId="0" fontId="14" fillId="12" borderId="0" xfId="0" applyFont="1" applyFill="1"/>
    <xf numFmtId="0" fontId="14" fillId="12" borderId="34" xfId="0" applyFont="1" applyFill="1" applyBorder="1"/>
    <xf numFmtId="0" fontId="15" fillId="12" borderId="33" xfId="0" applyFont="1" applyFill="1" applyBorder="1" applyAlignment="1">
      <alignment wrapText="1"/>
    </xf>
    <xf numFmtId="0" fontId="15" fillId="12" borderId="0" xfId="0" applyFont="1" applyFill="1" applyAlignment="1">
      <alignment wrapText="1"/>
    </xf>
    <xf numFmtId="0" fontId="15" fillId="12" borderId="34" xfId="0" applyFont="1" applyFill="1" applyBorder="1" applyAlignment="1">
      <alignment wrapText="1"/>
    </xf>
    <xf numFmtId="0" fontId="14" fillId="12" borderId="33" xfId="0" applyFont="1" applyFill="1" applyBorder="1" applyAlignment="1">
      <alignment horizontal="left" wrapText="1"/>
    </xf>
    <xf numFmtId="0" fontId="14" fillId="12" borderId="0" xfId="0" applyFont="1" applyFill="1" applyAlignment="1">
      <alignment horizontal="left" wrapText="1"/>
    </xf>
    <xf numFmtId="0" fontId="14" fillId="12" borderId="34" xfId="0" applyFont="1" applyFill="1" applyBorder="1" applyAlignment="1">
      <alignment horizontal="left" wrapText="1"/>
    </xf>
    <xf numFmtId="0" fontId="15" fillId="12" borderId="33" xfId="0" applyFont="1" applyFill="1" applyBorder="1" applyAlignment="1">
      <alignment horizontal="left" wrapText="1"/>
    </xf>
    <xf numFmtId="0" fontId="15" fillId="12" borderId="0" xfId="0" applyFont="1" applyFill="1" applyAlignment="1">
      <alignment horizontal="left" wrapText="1"/>
    </xf>
    <xf numFmtId="0" fontId="15" fillId="12" borderId="34" xfId="0" applyFont="1" applyFill="1" applyBorder="1" applyAlignment="1">
      <alignment horizontal="left" wrapText="1"/>
    </xf>
    <xf numFmtId="0" fontId="22" fillId="14" borderId="6" xfId="0" applyFont="1" applyFill="1" applyBorder="1" applyAlignment="1">
      <alignment horizontal="center" vertical="center" wrapText="1"/>
    </xf>
    <xf numFmtId="0" fontId="22" fillId="14" borderId="19" xfId="0" applyFont="1" applyFill="1" applyBorder="1" applyAlignment="1">
      <alignment horizontal="center" vertical="center" wrapText="1"/>
    </xf>
    <xf numFmtId="0" fontId="22" fillId="14" borderId="11" xfId="0" applyFont="1" applyFill="1" applyBorder="1" applyAlignment="1">
      <alignment horizontal="center" vertical="center" wrapText="1"/>
    </xf>
    <xf numFmtId="0" fontId="22" fillId="14" borderId="13" xfId="0" applyFont="1" applyFill="1" applyBorder="1" applyAlignment="1">
      <alignment horizontal="center" vertical="center" wrapText="1"/>
    </xf>
    <xf numFmtId="0" fontId="22" fillId="14" borderId="7" xfId="0" applyFont="1" applyFill="1" applyBorder="1" applyAlignment="1">
      <alignment horizontal="center" vertical="center" wrapText="1"/>
    </xf>
    <xf numFmtId="0" fontId="22" fillId="14" borderId="15" xfId="0" applyFont="1" applyFill="1" applyBorder="1" applyAlignment="1">
      <alignment horizontal="center" vertical="center" wrapText="1"/>
    </xf>
    <xf numFmtId="0" fontId="14" fillId="14" borderId="7" xfId="0" applyFont="1" applyFill="1" applyBorder="1" applyAlignment="1">
      <alignment horizontal="center" vertical="center" wrapText="1"/>
    </xf>
    <xf numFmtId="0" fontId="14" fillId="14" borderId="15" xfId="0" applyFont="1" applyFill="1" applyBorder="1" applyAlignment="1">
      <alignment horizontal="center" vertical="center" wrapText="1"/>
    </xf>
    <xf numFmtId="2" fontId="14" fillId="14" borderId="14" xfId="2" applyNumberFormat="1" applyFont="1" applyFill="1" applyBorder="1" applyAlignment="1" applyProtection="1">
      <alignment horizontal="center" wrapText="1"/>
    </xf>
    <xf numFmtId="2" fontId="14" fillId="14" borderId="28" xfId="2" applyNumberFormat="1" applyFont="1" applyFill="1" applyBorder="1" applyAlignment="1" applyProtection="1">
      <alignment horizontal="center" wrapText="1"/>
    </xf>
    <xf numFmtId="0" fontId="18" fillId="14" borderId="14" xfId="0" applyFont="1" applyFill="1" applyBorder="1" applyAlignment="1">
      <alignment horizontal="center" wrapText="1"/>
    </xf>
    <xf numFmtId="0" fontId="18" fillId="14" borderId="28" xfId="0" applyFont="1" applyFill="1" applyBorder="1" applyAlignment="1">
      <alignment horizontal="center" wrapText="1"/>
    </xf>
    <xf numFmtId="181" fontId="22" fillId="8" borderId="3" xfId="0" applyNumberFormat="1" applyFont="1" applyFill="1" applyBorder="1"/>
    <xf numFmtId="177" fontId="14" fillId="8" borderId="3" xfId="0" applyNumberFormat="1" applyFont="1" applyFill="1" applyBorder="1"/>
    <xf numFmtId="178" fontId="14" fillId="7" borderId="29" xfId="2" applyNumberFormat="1" applyFont="1" applyFill="1" applyBorder="1" applyProtection="1"/>
    <xf numFmtId="178" fontId="14" fillId="7" borderId="11" xfId="2" applyNumberFormat="1" applyFont="1" applyFill="1" applyBorder="1" applyProtection="1"/>
    <xf numFmtId="178" fontId="14" fillId="7" borderId="13" xfId="2" applyNumberFormat="1" applyFont="1" applyFill="1" applyBorder="1" applyProtection="1"/>
    <xf numFmtId="1" fontId="14" fillId="7" borderId="11" xfId="0" applyNumberFormat="1" applyFont="1" applyFill="1" applyBorder="1" applyAlignment="1">
      <alignment horizontal="right"/>
    </xf>
    <xf numFmtId="9" fontId="14" fillId="8" borderId="22" xfId="0" applyNumberFormat="1" applyFont="1" applyFill="1" applyBorder="1"/>
    <xf numFmtId="0" fontId="22" fillId="14" borderId="3" xfId="0" applyFont="1" applyFill="1" applyBorder="1" applyAlignment="1">
      <alignment horizontal="center" vertical="center"/>
    </xf>
    <xf numFmtId="0" fontId="14" fillId="14" borderId="6" xfId="0" applyFont="1" applyFill="1" applyBorder="1" applyAlignment="1">
      <alignment horizontal="left" vertical="center"/>
    </xf>
    <xf numFmtId="0" fontId="14" fillId="14" borderId="24" xfId="0" applyFont="1" applyFill="1" applyBorder="1" applyAlignment="1">
      <alignment horizontal="left" vertical="center"/>
    </xf>
    <xf numFmtId="0" fontId="14" fillId="14" borderId="19" xfId="0" applyFont="1" applyFill="1" applyBorder="1" applyAlignment="1">
      <alignment horizontal="left" vertical="center"/>
    </xf>
    <xf numFmtId="0" fontId="14" fillId="14" borderId="11" xfId="0" applyFont="1" applyFill="1" applyBorder="1" applyAlignment="1">
      <alignment horizontal="left" vertical="center"/>
    </xf>
    <xf numFmtId="0" fontId="14" fillId="14" borderId="12" xfId="0" applyFont="1" applyFill="1" applyBorder="1" applyAlignment="1">
      <alignment horizontal="left" vertical="center"/>
    </xf>
    <xf numFmtId="0" fontId="14" fillId="14" borderId="13" xfId="0" applyFont="1" applyFill="1" applyBorder="1" applyAlignment="1">
      <alignment horizontal="left" vertical="center"/>
    </xf>
    <xf numFmtId="2" fontId="14" fillId="14" borderId="25" xfId="2" applyNumberFormat="1" applyFont="1" applyFill="1" applyBorder="1" applyAlignment="1" applyProtection="1">
      <alignment horizontal="center" vertical="center" wrapText="1"/>
    </xf>
    <xf numFmtId="1" fontId="14" fillId="14" borderId="7" xfId="0" applyNumberFormat="1" applyFont="1" applyFill="1" applyBorder="1" applyAlignment="1">
      <alignment horizontal="center" vertical="center" wrapText="1"/>
    </xf>
    <xf numFmtId="2" fontId="14" fillId="14" borderId="3" xfId="2" applyNumberFormat="1" applyFont="1" applyFill="1" applyBorder="1" applyAlignment="1" applyProtection="1">
      <alignment horizontal="center" vertical="center"/>
    </xf>
    <xf numFmtId="178" fontId="15" fillId="7" borderId="29" xfId="2" applyNumberFormat="1" applyFont="1" applyFill="1" applyBorder="1" applyProtection="1"/>
    <xf numFmtId="178" fontId="15" fillId="7" borderId="13" xfId="2" applyNumberFormat="1" applyFont="1" applyFill="1" applyBorder="1" applyProtection="1"/>
    <xf numFmtId="0" fontId="15" fillId="7" borderId="21" xfId="0" applyFont="1" applyFill="1" applyBorder="1" applyAlignment="1">
      <alignment vertical="center"/>
    </xf>
    <xf numFmtId="0" fontId="15" fillId="13" borderId="1" xfId="2" applyNumberFormat="1" applyFont="1" applyFill="1" applyBorder="1" applyAlignment="1" applyProtection="1">
      <alignment horizontal="center" wrapText="1"/>
    </xf>
    <xf numFmtId="2" fontId="14" fillId="14" borderId="3" xfId="2" applyNumberFormat="1" applyFont="1" applyFill="1" applyBorder="1" applyAlignment="1" applyProtection="1">
      <alignment horizontal="center" vertical="center" wrapText="1"/>
    </xf>
    <xf numFmtId="1" fontId="14" fillId="14" borderId="7" xfId="0" applyNumberFormat="1" applyFont="1" applyFill="1" applyBorder="1" applyAlignment="1">
      <alignment horizontal="center" vertical="center"/>
    </xf>
    <xf numFmtId="0" fontId="14" fillId="14" borderId="25" xfId="0" applyFont="1" applyFill="1" applyBorder="1" applyAlignment="1">
      <alignment horizontal="center" vertical="center" wrapText="1"/>
    </xf>
    <xf numFmtId="0" fontId="15" fillId="13" borderId="1" xfId="2" applyNumberFormat="1" applyFont="1" applyFill="1" applyBorder="1" applyAlignment="1" applyProtection="1">
      <alignment horizontal="center"/>
    </xf>
    <xf numFmtId="0" fontId="15" fillId="7" borderId="21" xfId="0" applyFont="1" applyFill="1" applyBorder="1" applyAlignment="1">
      <alignment horizontal="left" vertical="center"/>
    </xf>
    <xf numFmtId="9" fontId="14" fillId="8" borderId="7" xfId="0" applyNumberFormat="1" applyFont="1" applyFill="1" applyBorder="1"/>
    <xf numFmtId="181" fontId="23" fillId="8" borderId="3" xfId="0" applyNumberFormat="1" applyFont="1" applyFill="1" applyBorder="1"/>
    <xf numFmtId="9" fontId="14" fillId="8" borderId="15" xfId="0" applyNumberFormat="1" applyFont="1" applyFill="1" applyBorder="1"/>
    <xf numFmtId="0" fontId="14" fillId="14" borderId="3" xfId="0" applyFont="1" applyFill="1" applyBorder="1" applyAlignment="1">
      <alignment horizontal="left" vertical="center" wrapText="1"/>
    </xf>
    <xf numFmtId="0" fontId="15" fillId="7" borderId="21" xfId="0" applyFont="1" applyFill="1" applyBorder="1"/>
    <xf numFmtId="178" fontId="14" fillId="7" borderId="12" xfId="2" applyNumberFormat="1" applyFont="1" applyFill="1" applyBorder="1" applyProtection="1"/>
    <xf numFmtId="178" fontId="15" fillId="7" borderId="37" xfId="2" applyNumberFormat="1" applyFont="1" applyFill="1" applyBorder="1" applyProtection="1"/>
    <xf numFmtId="9" fontId="14" fillId="7" borderId="22" xfId="0" applyNumberFormat="1" applyFont="1" applyFill="1" applyBorder="1"/>
    <xf numFmtId="1" fontId="14" fillId="7" borderId="12" xfId="0" applyNumberFormat="1" applyFont="1" applyFill="1" applyBorder="1" applyAlignment="1">
      <alignment horizontal="right"/>
    </xf>
    <xf numFmtId="0" fontId="15" fillId="7" borderId="12" xfId="0" applyFont="1" applyFill="1" applyBorder="1"/>
    <xf numFmtId="0" fontId="14" fillId="14" borderId="7" xfId="0" applyFont="1" applyFill="1" applyBorder="1" applyAlignment="1">
      <alignment vertical="center"/>
    </xf>
    <xf numFmtId="0" fontId="14" fillId="14" borderId="15" xfId="0" applyFont="1" applyFill="1" applyBorder="1" applyAlignment="1">
      <alignment vertical="center"/>
    </xf>
    <xf numFmtId="0" fontId="14" fillId="14" borderId="4" xfId="0" applyFont="1" applyFill="1" applyBorder="1" applyAlignment="1">
      <alignment horizontal="left" vertical="center"/>
    </xf>
    <xf numFmtId="2" fontId="17" fillId="14" borderId="6" xfId="2" applyNumberFormat="1" applyFont="1" applyFill="1" applyBorder="1" applyAlignment="1" applyProtection="1">
      <alignment horizontal="center" vertical="center" wrapText="1"/>
    </xf>
    <xf numFmtId="2" fontId="17" fillId="14" borderId="19" xfId="2" applyNumberFormat="1" applyFont="1" applyFill="1" applyBorder="1" applyAlignment="1" applyProtection="1">
      <alignment horizontal="center" vertical="center" wrapText="1"/>
    </xf>
    <xf numFmtId="1" fontId="14" fillId="14" borderId="6" xfId="0" applyNumberFormat="1" applyFont="1" applyFill="1" applyBorder="1" applyAlignment="1">
      <alignment horizontal="center" vertical="center"/>
    </xf>
    <xf numFmtId="1" fontId="14" fillId="14" borderId="19" xfId="0" applyNumberFormat="1" applyFont="1" applyFill="1" applyBorder="1" applyAlignment="1">
      <alignment horizontal="center" vertical="center"/>
    </xf>
    <xf numFmtId="0" fontId="14" fillId="14" borderId="6" xfId="0" applyFont="1" applyFill="1" applyBorder="1" applyAlignment="1">
      <alignment horizontal="center" vertical="center" wrapText="1"/>
    </xf>
    <xf numFmtId="0" fontId="14" fillId="14" borderId="19" xfId="0" applyFont="1" applyFill="1" applyBorder="1" applyAlignment="1">
      <alignment horizontal="center" vertical="center" wrapText="1"/>
    </xf>
    <xf numFmtId="0" fontId="15" fillId="7" borderId="12" xfId="0" applyFont="1" applyFill="1" applyBorder="1" applyAlignment="1">
      <alignment horizontal="left" vertical="center"/>
    </xf>
    <xf numFmtId="2" fontId="14" fillId="14" borderId="14" xfId="2" applyNumberFormat="1" applyFont="1" applyFill="1" applyBorder="1" applyAlignment="1" applyProtection="1">
      <alignment horizontal="center" vertical="center" wrapText="1"/>
    </xf>
    <xf numFmtId="2" fontId="14" fillId="14" borderId="28" xfId="2" applyNumberFormat="1" applyFont="1" applyFill="1" applyBorder="1" applyAlignment="1" applyProtection="1">
      <alignment horizontal="center" vertical="center" wrapText="1"/>
    </xf>
    <xf numFmtId="0" fontId="18" fillId="14" borderId="14" xfId="0" applyFont="1" applyFill="1" applyBorder="1" applyAlignment="1">
      <alignment horizontal="center" vertical="center" wrapText="1"/>
    </xf>
    <xf numFmtId="0" fontId="18" fillId="14" borderId="28" xfId="0" applyFont="1" applyFill="1" applyBorder="1" applyAlignment="1">
      <alignment horizontal="center" vertical="center" wrapText="1"/>
    </xf>
    <xf numFmtId="181" fontId="23" fillId="8" borderId="15" xfId="0" applyNumberFormat="1" applyFont="1" applyFill="1" applyBorder="1"/>
    <xf numFmtId="177" fontId="14" fillId="8" borderId="15" xfId="0" applyNumberFormat="1" applyFont="1" applyFill="1" applyBorder="1"/>
    <xf numFmtId="0" fontId="10" fillId="7" borderId="0" xfId="0" applyFont="1" applyFill="1" applyAlignment="1">
      <alignment horizontal="right"/>
    </xf>
    <xf numFmtId="177" fontId="25" fillId="8" borderId="1" xfId="2" applyNumberFormat="1" applyFont="1" applyFill="1" applyBorder="1" applyProtection="1"/>
    <xf numFmtId="177" fontId="25" fillId="8" borderId="27" xfId="2" applyNumberFormat="1" applyFont="1" applyFill="1" applyBorder="1" applyProtection="1"/>
  </cellXfs>
  <cellStyles count="3">
    <cellStyle name="桁区切り [0.00]" xfId="1" builtinId="3"/>
    <cellStyle name="通貨 [0.00]" xfId="2" builtinId="4"/>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0C0C0"/>
      <rgbColor rgb="FF808080"/>
      <rgbColor rgb="FF9999FF"/>
      <rgbColor rgb="FFC0504D"/>
      <rgbColor rgb="FFF2F2F2"/>
      <rgbColor rgb="FFDBEEF4"/>
      <rgbColor rgb="FF660066"/>
      <rgbColor rgb="FFFF8080"/>
      <rgbColor rgb="FF0070C0"/>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3CDDD"/>
      <rgbColor rgb="FFFF99CC"/>
      <rgbColor rgb="FFCC99FF"/>
      <rgbColor rgb="FFFFCC99"/>
      <rgbColor rgb="FF3366FF"/>
      <rgbColor rgb="FF33CCCC"/>
      <rgbColor rgb="FF99CC00"/>
      <rgbColor rgb="FFFFC000"/>
      <rgbColor rgb="FFFF9900"/>
      <rgbColor rgb="FFFF3838"/>
      <rgbColor rgb="FF4F81BD"/>
      <rgbColor rgb="FF969696"/>
      <rgbColor rgb="FF003366"/>
      <rgbColor rgb="FF339966"/>
      <rgbColor rgb="FF003300"/>
      <rgbColor rgb="FF333300"/>
      <rgbColor rgb="FF993300"/>
      <rgbColor rgb="FF993366"/>
      <rgbColor rgb="FF333399"/>
      <rgbColor rgb="FF404040"/>
      <rgbColor rgb="00003366"/>
      <rgbColor rgb="00339966"/>
      <rgbColor rgb="00003300"/>
      <rgbColor rgb="00333300"/>
      <rgbColor rgb="00993300"/>
      <rgbColor rgb="00993366"/>
      <rgbColor rgb="00333399"/>
      <rgbColor rgb="00333333"/>
    </indexedColors>
    <mruColors>
      <color rgb="FFFDCD03"/>
      <color rgb="FFFEDA02"/>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https://sonaejp.com/" TargetMode="External"/><Relationship Id="rId2" Type="http://schemas.openxmlformats.org/officeDocument/2006/relationships/image" Target="../media/image1.png"/><Relationship Id="rId1" Type="http://schemas.openxmlformats.org/officeDocument/2006/relationships/hyperlink" Target="#&#20633;&#12360;&#12395;&#12388;&#12356;&#12390;&#12398;&#24773;&#22577;&#12469;&#12452;&#12488;!A1"/><Relationship Id="rId6" Type="http://schemas.openxmlformats.org/officeDocument/2006/relationships/image" Target="../media/image3.png"/><Relationship Id="rId5" Type="http://schemas.openxmlformats.org/officeDocument/2006/relationships/hyperlink" Target="https://www.youtube.com/channel/UCeJZTM2ENopATNLFo7KrGTQ"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hyperlink" Target="#&#20633;&#12360;&#12395;&#12388;&#12356;&#12390;&#12398;&#24773;&#22577;&#12469;&#12452;&#12488;!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sonaejp.com/" TargetMode="External"/><Relationship Id="rId1" Type="http://schemas.openxmlformats.org/officeDocument/2006/relationships/image" Target="../media/image1.png"/><Relationship Id="rId6" Type="http://schemas.openxmlformats.org/officeDocument/2006/relationships/hyperlink" Target="#&#20633;&#12360;&#12395;&#12388;&#12356;&#12390;&#12398;&#24773;&#22577;&#12469;&#12452;&#12488;!A1"/><Relationship Id="rId5" Type="http://schemas.openxmlformats.org/officeDocument/2006/relationships/image" Target="../media/image3.png"/><Relationship Id="rId4" Type="http://schemas.openxmlformats.org/officeDocument/2006/relationships/hyperlink" Target="https://www.youtube.com/channel/UCeJZTM2ENopATNLFo7KrGTQ"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sonaejp.com/" TargetMode="Externa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hyperlink" Target="https://www.youtube.com/channel/UCeJZTM2ENopATNLFo7KrGTQ" TargetMode="External"/></Relationships>
</file>

<file path=xl/drawings/drawing1.xml><?xml version="1.0" encoding="utf-8"?>
<xdr:wsDr xmlns:xdr="http://schemas.openxmlformats.org/drawingml/2006/spreadsheetDrawing" xmlns:a="http://schemas.openxmlformats.org/drawingml/2006/main">
  <xdr:twoCellAnchor>
    <xdr:from>
      <xdr:col>1</xdr:col>
      <xdr:colOff>14655</xdr:colOff>
      <xdr:row>30</xdr:row>
      <xdr:rowOff>53578</xdr:rowOff>
    </xdr:from>
    <xdr:to>
      <xdr:col>20</xdr:col>
      <xdr:colOff>772435</xdr:colOff>
      <xdr:row>291</xdr:row>
      <xdr:rowOff>124558</xdr:rowOff>
    </xdr:to>
    <xdr:grpSp>
      <xdr:nvGrpSpPr>
        <xdr:cNvPr id="9" name="グループ化 8">
          <a:extLst>
            <a:ext uri="{FF2B5EF4-FFF2-40B4-BE49-F238E27FC236}">
              <a16:creationId xmlns:a16="http://schemas.microsoft.com/office/drawing/2014/main" id="{DD0724B4-D01C-9126-9E58-BB9CEBBB1A8C}"/>
            </a:ext>
          </a:extLst>
        </xdr:cNvPr>
        <xdr:cNvGrpSpPr/>
      </xdr:nvGrpSpPr>
      <xdr:grpSpPr>
        <a:xfrm>
          <a:off x="102578" y="6911578"/>
          <a:ext cx="7564492" cy="49058788"/>
          <a:chOff x="102578" y="6911578"/>
          <a:chExt cx="7564492" cy="49058788"/>
        </a:xfrm>
      </xdr:grpSpPr>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84E19E0F-D9E1-6695-E163-C37779934F46}"/>
              </a:ext>
            </a:extLst>
          </xdr:cNvPr>
          <xdr:cNvSpPr/>
        </xdr:nvSpPr>
        <xdr:spPr>
          <a:xfrm>
            <a:off x="5575329" y="6911578"/>
            <a:ext cx="1531785" cy="210192"/>
          </a:xfrm>
          <a:prstGeom prst="roundRect">
            <a:avLst>
              <a:gd name="adj" fmla="val 50000"/>
            </a:avLst>
          </a:prstGeom>
          <a:solidFill>
            <a:srgbClr val="FDCD03"/>
          </a:solidFill>
          <a:ln>
            <a:noFill/>
          </a:ln>
          <a:effectLst>
            <a:outerShdw blurRad="508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0">
                <a:solidFill>
                  <a:sysClr val="windowText" lastClr="000000"/>
                </a:solidFill>
                <a:latin typeface="BIZ UDPゴシック" panose="020B0400000000000000" pitchFamily="50" charset="-128"/>
                <a:ea typeface="BIZ UDPゴシック" panose="020B0400000000000000" pitchFamily="50" charset="-128"/>
              </a:rPr>
              <a:t>SONAE</a:t>
            </a:r>
            <a:r>
              <a:rPr kumimoji="1" lang="ja-JP" altLang="en-US" sz="800" b="0">
                <a:solidFill>
                  <a:sysClr val="windowText" lastClr="000000"/>
                </a:solidFill>
                <a:latin typeface="BIZ UDPゴシック" panose="020B0400000000000000" pitchFamily="50" charset="-128"/>
                <a:ea typeface="BIZ UDPゴシック" panose="020B0400000000000000" pitchFamily="50" charset="-128"/>
              </a:rPr>
              <a:t>について知る</a:t>
            </a:r>
          </a:p>
        </xdr:txBody>
      </xdr:sp>
      <xdr:pic>
        <xdr:nvPicPr>
          <xdr:cNvPr id="6" name="図 5">
            <a:extLst>
              <a:ext uri="{FF2B5EF4-FFF2-40B4-BE49-F238E27FC236}">
                <a16:creationId xmlns:a16="http://schemas.microsoft.com/office/drawing/2014/main" id="{DD88DD7F-1F72-45F1-995D-6DE64BDC107C}"/>
              </a:ext>
            </a:extLst>
          </xdr:cNvPr>
          <xdr:cNvPicPr>
            <a:picLocks noChangeAspect="1"/>
          </xdr:cNvPicPr>
        </xdr:nvPicPr>
        <xdr:blipFill>
          <a:blip xmlns:r="http://schemas.openxmlformats.org/officeDocument/2006/relationships" r:embed="rId2"/>
          <a:stretch>
            <a:fillRect/>
          </a:stretch>
        </xdr:blipFill>
        <xdr:spPr>
          <a:xfrm>
            <a:off x="102578" y="45273058"/>
            <a:ext cx="7564492" cy="10697308"/>
          </a:xfrm>
          <a:prstGeom prst="rect">
            <a:avLst/>
          </a:prstGeom>
        </xdr:spPr>
      </xdr:pic>
      <xdr:pic>
        <xdr:nvPicPr>
          <xdr:cNvPr id="7" name="図 6">
            <a:hlinkClick xmlns:r="http://schemas.openxmlformats.org/officeDocument/2006/relationships" r:id="rId3"/>
            <a:extLst>
              <a:ext uri="{FF2B5EF4-FFF2-40B4-BE49-F238E27FC236}">
                <a16:creationId xmlns:a16="http://schemas.microsoft.com/office/drawing/2014/main" id="{DB6E8BED-BC66-4670-B2E7-A1B6F5E609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02194" y="49900011"/>
            <a:ext cx="2036403" cy="6244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a:hlinkClick xmlns:r="http://schemas.openxmlformats.org/officeDocument/2006/relationships" r:id="rId5"/>
            <a:extLst>
              <a:ext uri="{FF2B5EF4-FFF2-40B4-BE49-F238E27FC236}">
                <a16:creationId xmlns:a16="http://schemas.microsoft.com/office/drawing/2014/main" id="{B8669015-0E83-48A1-A3B1-C8C625A2F3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98885" y="54975370"/>
            <a:ext cx="2054802" cy="643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249115</xdr:colOff>
      <xdr:row>30</xdr:row>
      <xdr:rowOff>51288</xdr:rowOff>
    </xdr:from>
    <xdr:to>
      <xdr:col>20</xdr:col>
      <xdr:colOff>344823</xdr:colOff>
      <xdr:row>31</xdr:row>
      <xdr:rowOff>19692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B2F07DDD-36D9-4B50-879F-7B9F92830B97}"/>
            </a:ext>
          </a:extLst>
        </xdr:cNvPr>
        <xdr:cNvSpPr/>
      </xdr:nvSpPr>
      <xdr:spPr>
        <a:xfrm>
          <a:off x="5700346" y="7004538"/>
          <a:ext cx="1531785" cy="210192"/>
        </a:xfrm>
        <a:prstGeom prst="roundRect">
          <a:avLst>
            <a:gd name="adj" fmla="val 50000"/>
          </a:avLst>
        </a:prstGeom>
        <a:solidFill>
          <a:srgbClr val="FDCD03"/>
        </a:solidFill>
        <a:ln>
          <a:noFill/>
        </a:ln>
        <a:effectLst>
          <a:outerShdw blurRad="508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0">
              <a:solidFill>
                <a:sysClr val="windowText" lastClr="000000"/>
              </a:solidFill>
              <a:latin typeface="BIZ UDPゴシック" panose="020B0400000000000000" pitchFamily="50" charset="-128"/>
              <a:ea typeface="BIZ UDPゴシック" panose="020B0400000000000000" pitchFamily="50" charset="-128"/>
            </a:rPr>
            <a:t>SONAE</a:t>
          </a:r>
          <a:r>
            <a:rPr kumimoji="1" lang="ja-JP" altLang="en-US" sz="800" b="0">
              <a:solidFill>
                <a:sysClr val="windowText" lastClr="000000"/>
              </a:solidFill>
              <a:latin typeface="BIZ UDPゴシック" panose="020B0400000000000000" pitchFamily="50" charset="-128"/>
              <a:ea typeface="BIZ UDPゴシック" panose="020B0400000000000000" pitchFamily="50" charset="-128"/>
            </a:rPr>
            <a:t>について知る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216</xdr:row>
      <xdr:rowOff>0</xdr:rowOff>
    </xdr:from>
    <xdr:to>
      <xdr:col>20</xdr:col>
      <xdr:colOff>353253</xdr:colOff>
      <xdr:row>271</xdr:row>
      <xdr:rowOff>93829</xdr:rowOff>
    </xdr:to>
    <xdr:grpSp>
      <xdr:nvGrpSpPr>
        <xdr:cNvPr id="2" name="グループ化 1">
          <a:extLst>
            <a:ext uri="{FF2B5EF4-FFF2-40B4-BE49-F238E27FC236}">
              <a16:creationId xmlns:a16="http://schemas.microsoft.com/office/drawing/2014/main" id="{97339E9E-934F-49BC-8A24-084E3DECE7ED}"/>
            </a:ext>
          </a:extLst>
        </xdr:cNvPr>
        <xdr:cNvGrpSpPr/>
      </xdr:nvGrpSpPr>
      <xdr:grpSpPr>
        <a:xfrm>
          <a:off x="87923" y="45126519"/>
          <a:ext cx="7218580" cy="10168348"/>
          <a:chOff x="200025" y="0"/>
          <a:chExt cx="7153275" cy="10115786"/>
        </a:xfrm>
      </xdr:grpSpPr>
      <xdr:pic>
        <xdr:nvPicPr>
          <xdr:cNvPr id="3" name="図 2">
            <a:extLst>
              <a:ext uri="{FF2B5EF4-FFF2-40B4-BE49-F238E27FC236}">
                <a16:creationId xmlns:a16="http://schemas.microsoft.com/office/drawing/2014/main" id="{916DB678-7AD0-F05F-DC63-E564B20540FE}"/>
              </a:ext>
            </a:extLst>
          </xdr:cNvPr>
          <xdr:cNvPicPr>
            <a:picLocks noChangeAspect="1"/>
          </xdr:cNvPicPr>
        </xdr:nvPicPr>
        <xdr:blipFill>
          <a:blip xmlns:r="http://schemas.openxmlformats.org/officeDocument/2006/relationships" r:embed="rId1"/>
          <a:stretch>
            <a:fillRect/>
          </a:stretch>
        </xdr:blipFill>
        <xdr:spPr>
          <a:xfrm>
            <a:off x="200025" y="0"/>
            <a:ext cx="7153275" cy="10115786"/>
          </a:xfrm>
          <a:prstGeom prst="rect">
            <a:avLst/>
          </a:prstGeom>
        </xdr:spPr>
      </xdr:pic>
      <xdr:pic>
        <xdr:nvPicPr>
          <xdr:cNvPr id="4" name="図 3">
            <a:hlinkClick xmlns:r="http://schemas.openxmlformats.org/officeDocument/2006/relationships" r:id="rId2"/>
            <a:extLst>
              <a:ext uri="{FF2B5EF4-FFF2-40B4-BE49-F238E27FC236}">
                <a16:creationId xmlns:a16="http://schemas.microsoft.com/office/drawing/2014/main" id="{A63736C3-1F5E-C9B9-F78C-5957CAB5C2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38450" y="4429126"/>
            <a:ext cx="1925703" cy="5905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図 4">
            <a:hlinkClick xmlns:r="http://schemas.openxmlformats.org/officeDocument/2006/relationships" r:id="rId4"/>
            <a:extLst>
              <a:ext uri="{FF2B5EF4-FFF2-40B4-BE49-F238E27FC236}">
                <a16:creationId xmlns:a16="http://schemas.microsoft.com/office/drawing/2014/main" id="{160CC736-1C4F-EB0E-23EA-0ADB75226A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9182101"/>
            <a:ext cx="1943100" cy="608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240195</xdr:colOff>
      <xdr:row>30</xdr:row>
      <xdr:rowOff>33130</xdr:rowOff>
    </xdr:from>
    <xdr:to>
      <xdr:col>20</xdr:col>
      <xdr:colOff>206567</xdr:colOff>
      <xdr:row>31</xdr:row>
      <xdr:rowOff>3127</xdr:rowOff>
    </xdr:to>
    <xdr:sp macro="" textlink="">
      <xdr:nvSpPr>
        <xdr:cNvPr id="6" name="四角形: 角を丸くする 5">
          <a:hlinkClick xmlns:r="http://schemas.openxmlformats.org/officeDocument/2006/relationships" r:id="rId6"/>
          <a:extLst>
            <a:ext uri="{FF2B5EF4-FFF2-40B4-BE49-F238E27FC236}">
              <a16:creationId xmlns:a16="http://schemas.microsoft.com/office/drawing/2014/main" id="{C9EB10CC-004A-4318-AA6E-C34D44AD6664}"/>
            </a:ext>
          </a:extLst>
        </xdr:cNvPr>
        <xdr:cNvSpPr/>
      </xdr:nvSpPr>
      <xdr:spPr>
        <a:xfrm>
          <a:off x="5557630" y="6858000"/>
          <a:ext cx="1531785" cy="210192"/>
        </a:xfrm>
        <a:prstGeom prst="roundRect">
          <a:avLst>
            <a:gd name="adj" fmla="val 50000"/>
          </a:avLst>
        </a:prstGeom>
        <a:solidFill>
          <a:srgbClr val="FDCD03"/>
        </a:solidFill>
        <a:ln>
          <a:noFill/>
        </a:ln>
        <a:effectLst>
          <a:outerShdw blurRad="508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0">
              <a:solidFill>
                <a:sysClr val="windowText" lastClr="000000"/>
              </a:solidFill>
              <a:latin typeface="BIZ UDPゴシック" panose="020B0400000000000000" pitchFamily="50" charset="-128"/>
              <a:ea typeface="BIZ UDPゴシック" panose="020B0400000000000000" pitchFamily="50" charset="-128"/>
            </a:rPr>
            <a:t>SONAE</a:t>
          </a:r>
          <a:r>
            <a:rPr kumimoji="1" lang="ja-JP" altLang="en-US" sz="800" b="0">
              <a:solidFill>
                <a:sysClr val="windowText" lastClr="000000"/>
              </a:solidFill>
              <a:latin typeface="BIZ UDPゴシック" panose="020B0400000000000000" pitchFamily="50" charset="-128"/>
              <a:ea typeface="BIZ UDPゴシック" panose="020B0400000000000000" pitchFamily="50" charset="-128"/>
            </a:rPr>
            <a:t>について知る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200025</xdr:colOff>
      <xdr:row>0</xdr:row>
      <xdr:rowOff>0</xdr:rowOff>
    </xdr:from>
    <xdr:to>
      <xdr:col>10</xdr:col>
      <xdr:colOff>495300</xdr:colOff>
      <xdr:row>59</xdr:row>
      <xdr:rowOff>236</xdr:rowOff>
    </xdr:to>
    <xdr:grpSp>
      <xdr:nvGrpSpPr>
        <xdr:cNvPr id="9" name="グループ化 8">
          <a:extLst>
            <a:ext uri="{FF2B5EF4-FFF2-40B4-BE49-F238E27FC236}">
              <a16:creationId xmlns:a16="http://schemas.microsoft.com/office/drawing/2014/main" id="{70BB0E25-64D6-CDAA-5BEF-E7E1366700E4}"/>
            </a:ext>
          </a:extLst>
        </xdr:cNvPr>
        <xdr:cNvGrpSpPr/>
      </xdr:nvGrpSpPr>
      <xdr:grpSpPr>
        <a:xfrm>
          <a:off x="200025" y="0"/>
          <a:ext cx="7153275" cy="10115786"/>
          <a:chOff x="200025" y="0"/>
          <a:chExt cx="7153275" cy="10115786"/>
        </a:xfrm>
      </xdr:grpSpPr>
      <xdr:pic>
        <xdr:nvPicPr>
          <xdr:cNvPr id="6" name="図 5">
            <a:extLst>
              <a:ext uri="{FF2B5EF4-FFF2-40B4-BE49-F238E27FC236}">
                <a16:creationId xmlns:a16="http://schemas.microsoft.com/office/drawing/2014/main" id="{5792E03A-BAF7-4048-8D7C-74DB090F2EE5}"/>
              </a:ext>
            </a:extLst>
          </xdr:cNvPr>
          <xdr:cNvPicPr>
            <a:picLocks noChangeAspect="1"/>
          </xdr:cNvPicPr>
        </xdr:nvPicPr>
        <xdr:blipFill>
          <a:blip xmlns:r="http://schemas.openxmlformats.org/officeDocument/2006/relationships" r:embed="rId1"/>
          <a:stretch>
            <a:fillRect/>
          </a:stretch>
        </xdr:blipFill>
        <xdr:spPr>
          <a:xfrm>
            <a:off x="200025" y="0"/>
            <a:ext cx="7153275" cy="10115786"/>
          </a:xfrm>
          <a:prstGeom prst="rect">
            <a:avLst/>
          </a:prstGeom>
        </xdr:spPr>
      </xdr:pic>
      <xdr:pic>
        <xdr:nvPicPr>
          <xdr:cNvPr id="7" name="図 6">
            <a:hlinkClick xmlns:r="http://schemas.openxmlformats.org/officeDocument/2006/relationships" r:id="rId2"/>
            <a:extLst>
              <a:ext uri="{FF2B5EF4-FFF2-40B4-BE49-F238E27FC236}">
                <a16:creationId xmlns:a16="http://schemas.microsoft.com/office/drawing/2014/main" id="{1BFF29D0-C075-3BF3-7B68-B93D996FB4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38450" y="4429126"/>
            <a:ext cx="1925703" cy="5905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a:hlinkClick xmlns:r="http://schemas.openxmlformats.org/officeDocument/2006/relationships" r:id="rId4"/>
            <a:extLst>
              <a:ext uri="{FF2B5EF4-FFF2-40B4-BE49-F238E27FC236}">
                <a16:creationId xmlns:a16="http://schemas.microsoft.com/office/drawing/2014/main" id="{3077A159-A450-D8CC-BC93-25ACC6DC1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9182101"/>
            <a:ext cx="1943100" cy="608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1:U311"/>
  <sheetViews>
    <sheetView showGridLines="0" showRowColHeaders="0" tabSelected="1" zoomScale="130" zoomScaleNormal="130" zoomScaleSheetLayoutView="120" workbookViewId="0">
      <selection activeCell="P81" sqref="P81"/>
    </sheetView>
  </sheetViews>
  <sheetFormatPr defaultColWidth="8.875" defaultRowHeight="14.25" x14ac:dyDescent="0.15"/>
  <cols>
    <col min="1" max="1" width="1.125" customWidth="1"/>
    <col min="2" max="2" width="6.25" style="1" customWidth="1"/>
    <col min="3" max="3" width="1.75" style="1" customWidth="1"/>
    <col min="4" max="4" width="16.75" customWidth="1"/>
    <col min="5" max="5" width="5.75" customWidth="1"/>
    <col min="6" max="6" width="3.375" customWidth="1"/>
    <col min="7" max="7" width="7.875" style="2" customWidth="1"/>
    <col min="8" max="8" width="5.875" style="2" customWidth="1"/>
    <col min="9" max="9" width="2.625" style="2" customWidth="1"/>
    <col min="10" max="13" width="5.625" style="2" hidden="1" customWidth="1"/>
    <col min="14" max="14" width="6.25" style="3" customWidth="1"/>
    <col min="15" max="15" width="3.25" style="3" customWidth="1"/>
    <col min="16" max="16" width="5.625" customWidth="1"/>
    <col min="17" max="17" width="3.25" customWidth="1"/>
    <col min="18" max="18" width="6" customWidth="1"/>
    <col min="19" max="19" width="2.75" customWidth="1"/>
    <col min="20" max="20" width="11.875" customWidth="1"/>
    <col min="21" max="21" width="10.25" customWidth="1"/>
  </cols>
  <sheetData>
    <row r="1" spans="2:21" ht="15" thickBot="1" x14ac:dyDescent="0.2"/>
    <row r="2" spans="2:21" ht="24.75" thickTop="1" x14ac:dyDescent="0.55000000000000004">
      <c r="B2" s="34" t="s">
        <v>52</v>
      </c>
      <c r="C2" s="19"/>
      <c r="D2" s="20"/>
      <c r="E2" s="20"/>
      <c r="F2" s="20"/>
      <c r="G2" s="21"/>
      <c r="H2" s="21"/>
      <c r="I2" s="21"/>
      <c r="J2" s="21"/>
      <c r="K2" s="21"/>
      <c r="L2" s="21"/>
      <c r="M2" s="21"/>
      <c r="N2" s="22"/>
      <c r="O2" s="22"/>
      <c r="P2" s="20"/>
      <c r="Q2" s="20"/>
      <c r="R2" s="20"/>
      <c r="S2" s="20"/>
      <c r="T2" s="20"/>
      <c r="U2" s="23"/>
    </row>
    <row r="3" spans="2:21" ht="11.25" customHeight="1" x14ac:dyDescent="0.15">
      <c r="B3" s="33"/>
      <c r="C3" s="25"/>
      <c r="D3" s="26"/>
      <c r="E3" s="26"/>
      <c r="F3" s="26"/>
      <c r="G3" s="27"/>
      <c r="H3" s="27"/>
      <c r="I3" s="27"/>
      <c r="J3" s="27"/>
      <c r="K3" s="27"/>
      <c r="L3" s="27"/>
      <c r="M3" s="27"/>
      <c r="N3" s="28"/>
      <c r="O3" s="28"/>
      <c r="P3" s="26"/>
      <c r="Q3" s="26"/>
      <c r="R3" s="26"/>
      <c r="S3" s="26"/>
      <c r="T3" s="26"/>
      <c r="U3" s="29"/>
    </row>
    <row r="4" spans="2:21" s="9" customFormat="1" ht="15.75" customHeight="1" x14ac:dyDescent="0.15">
      <c r="B4" s="39" t="s">
        <v>196</v>
      </c>
      <c r="C4" s="40"/>
      <c r="D4" s="40"/>
      <c r="E4" s="40"/>
      <c r="F4" s="40"/>
      <c r="G4" s="40"/>
      <c r="H4" s="40"/>
      <c r="I4" s="40"/>
      <c r="J4" s="40"/>
      <c r="K4" s="40"/>
      <c r="L4" s="40"/>
      <c r="M4" s="40"/>
      <c r="N4" s="40"/>
      <c r="O4" s="40"/>
      <c r="P4" s="40"/>
      <c r="Q4" s="40"/>
      <c r="R4" s="40"/>
      <c r="S4" s="40"/>
      <c r="T4" s="40"/>
      <c r="U4" s="41"/>
    </row>
    <row r="5" spans="2:21" s="10" customFormat="1" ht="27" customHeight="1" x14ac:dyDescent="0.15">
      <c r="B5" s="556" t="s">
        <v>119</v>
      </c>
      <c r="C5" s="557"/>
      <c r="D5" s="557"/>
      <c r="E5" s="557"/>
      <c r="F5" s="557"/>
      <c r="G5" s="557"/>
      <c r="H5" s="557"/>
      <c r="I5" s="557"/>
      <c r="J5" s="557"/>
      <c r="K5" s="557"/>
      <c r="L5" s="557"/>
      <c r="M5" s="557"/>
      <c r="N5" s="557"/>
      <c r="O5" s="557"/>
      <c r="P5" s="557"/>
      <c r="Q5" s="557"/>
      <c r="R5" s="557"/>
      <c r="S5" s="557"/>
      <c r="T5" s="557"/>
      <c r="U5" s="558"/>
    </row>
    <row r="6" spans="2:21" s="13" customFormat="1" ht="8.25" customHeight="1" thickBot="1" x14ac:dyDescent="0.2">
      <c r="B6" s="39"/>
      <c r="C6" s="42"/>
      <c r="D6" s="42"/>
      <c r="E6" s="42"/>
      <c r="F6" s="42"/>
      <c r="G6" s="42"/>
      <c r="H6" s="42"/>
      <c r="I6" s="42"/>
      <c r="J6" s="42"/>
      <c r="K6" s="42"/>
      <c r="L6" s="42"/>
      <c r="M6" s="42"/>
      <c r="N6" s="42"/>
      <c r="O6" s="42"/>
      <c r="P6" s="42"/>
      <c r="Q6" s="42"/>
      <c r="R6" s="42"/>
      <c r="S6" s="42"/>
      <c r="T6" s="42"/>
      <c r="U6" s="43"/>
    </row>
    <row r="7" spans="2:21" s="11" customFormat="1" ht="15.75" customHeight="1" thickBot="1" x14ac:dyDescent="0.2">
      <c r="B7" s="44" t="s">
        <v>106</v>
      </c>
      <c r="C7" s="42"/>
      <c r="D7" s="42"/>
      <c r="E7" s="45"/>
      <c r="F7" s="45"/>
      <c r="G7" s="46"/>
      <c r="H7" s="42" t="s">
        <v>151</v>
      </c>
      <c r="I7" s="40"/>
      <c r="J7" s="40"/>
      <c r="K7" s="40"/>
      <c r="L7" s="40"/>
      <c r="M7" s="40"/>
      <c r="N7" s="47"/>
      <c r="O7" s="40"/>
      <c r="P7" s="48"/>
      <c r="Q7" s="48"/>
      <c r="R7" s="48"/>
      <c r="S7" s="48"/>
      <c r="T7" s="48"/>
      <c r="U7" s="49"/>
    </row>
    <row r="8" spans="2:21" s="11" customFormat="1" ht="15.75" customHeight="1" thickBot="1" x14ac:dyDescent="0.2">
      <c r="B8" s="44" t="s">
        <v>107</v>
      </c>
      <c r="C8" s="42"/>
      <c r="D8" s="42"/>
      <c r="E8" s="45"/>
      <c r="F8" s="45"/>
      <c r="G8" s="46"/>
      <c r="H8" s="42" t="s">
        <v>152</v>
      </c>
      <c r="I8" s="40"/>
      <c r="J8" s="40"/>
      <c r="K8" s="40"/>
      <c r="L8" s="40"/>
      <c r="M8" s="40"/>
      <c r="N8" s="40"/>
      <c r="O8" s="40"/>
      <c r="P8" s="48"/>
      <c r="Q8" s="48"/>
      <c r="R8" s="48"/>
      <c r="S8" s="48"/>
      <c r="T8" s="48"/>
      <c r="U8" s="49"/>
    </row>
    <row r="9" spans="2:21" s="11" customFormat="1" ht="15.75" customHeight="1" thickBot="1" x14ac:dyDescent="0.2">
      <c r="B9" s="44" t="s">
        <v>116</v>
      </c>
      <c r="C9" s="42"/>
      <c r="D9" s="42"/>
      <c r="E9" s="45"/>
      <c r="F9" s="45"/>
      <c r="G9" s="46"/>
      <c r="H9" s="42" t="s">
        <v>0</v>
      </c>
      <c r="I9" s="40"/>
      <c r="J9" s="40"/>
      <c r="K9" s="40"/>
      <c r="L9" s="40"/>
      <c r="M9" s="40"/>
      <c r="N9" s="40"/>
      <c r="O9" s="40"/>
      <c r="P9" s="48"/>
      <c r="Q9" s="48"/>
      <c r="R9" s="48"/>
      <c r="S9" s="48"/>
      <c r="T9" s="48"/>
      <c r="U9" s="49"/>
    </row>
    <row r="10" spans="2:21" s="10" customFormat="1" ht="27" customHeight="1" x14ac:dyDescent="0.15">
      <c r="B10" s="50" t="s">
        <v>153</v>
      </c>
      <c r="C10" s="48"/>
      <c r="D10" s="48"/>
      <c r="E10" s="48"/>
      <c r="F10" s="48"/>
      <c r="G10" s="48"/>
      <c r="H10" s="48"/>
      <c r="I10" s="48"/>
      <c r="J10" s="48"/>
      <c r="K10" s="48"/>
      <c r="L10" s="48"/>
      <c r="M10" s="48"/>
      <c r="N10" s="48"/>
      <c r="O10" s="48"/>
      <c r="P10" s="48"/>
      <c r="Q10" s="48"/>
      <c r="R10" s="48"/>
      <c r="S10" s="48"/>
      <c r="T10" s="48"/>
      <c r="U10" s="49"/>
    </row>
    <row r="11" spans="2:21" s="10" customFormat="1" ht="21" customHeight="1" x14ac:dyDescent="0.15">
      <c r="B11" s="51" t="s">
        <v>154</v>
      </c>
      <c r="C11" s="48"/>
      <c r="D11" s="48"/>
      <c r="E11" s="48"/>
      <c r="F11" s="48"/>
      <c r="G11" s="48"/>
      <c r="H11" s="48"/>
      <c r="I11" s="48"/>
      <c r="J11" s="48"/>
      <c r="K11" s="48"/>
      <c r="L11" s="48"/>
      <c r="M11" s="48"/>
      <c r="N11" s="48"/>
      <c r="O11" s="48"/>
      <c r="P11" s="48"/>
      <c r="Q11" s="48"/>
      <c r="R11" s="48"/>
      <c r="S11" s="48"/>
      <c r="T11" s="48"/>
      <c r="U11" s="49"/>
    </row>
    <row r="12" spans="2:21" s="10" customFormat="1" ht="15.75" customHeight="1" x14ac:dyDescent="0.15">
      <c r="B12" s="51" t="s">
        <v>139</v>
      </c>
      <c r="C12" s="48"/>
      <c r="D12" s="48"/>
      <c r="E12" s="48"/>
      <c r="F12" s="48"/>
      <c r="G12" s="48"/>
      <c r="H12" s="48"/>
      <c r="I12" s="48"/>
      <c r="J12" s="48"/>
      <c r="K12" s="48"/>
      <c r="L12" s="48"/>
      <c r="M12" s="48"/>
      <c r="N12" s="48"/>
      <c r="O12" s="48"/>
      <c r="P12" s="48"/>
      <c r="Q12" s="48"/>
      <c r="R12" s="48"/>
      <c r="S12" s="48"/>
      <c r="T12" s="48"/>
      <c r="U12" s="49"/>
    </row>
    <row r="13" spans="2:21" s="10" customFormat="1" ht="15.75" customHeight="1" x14ac:dyDescent="0.15">
      <c r="B13" s="51" t="s">
        <v>140</v>
      </c>
      <c r="C13" s="48"/>
      <c r="D13" s="48"/>
      <c r="E13" s="48"/>
      <c r="F13" s="48"/>
      <c r="G13" s="48"/>
      <c r="H13" s="48"/>
      <c r="I13" s="48"/>
      <c r="J13" s="48"/>
      <c r="K13" s="48"/>
      <c r="L13" s="48"/>
      <c r="M13" s="48"/>
      <c r="N13" s="48"/>
      <c r="O13" s="48"/>
      <c r="P13" s="48"/>
      <c r="Q13" s="48"/>
      <c r="R13" s="48"/>
      <c r="S13" s="48"/>
      <c r="T13" s="48"/>
      <c r="U13" s="49"/>
    </row>
    <row r="14" spans="2:21" s="10" customFormat="1" ht="15.75" customHeight="1" x14ac:dyDescent="0.15">
      <c r="B14" s="508" t="s">
        <v>141</v>
      </c>
      <c r="C14" s="48"/>
      <c r="D14" s="48"/>
      <c r="E14" s="48"/>
      <c r="F14" s="48"/>
      <c r="G14" s="48"/>
      <c r="H14" s="48"/>
      <c r="I14" s="48"/>
      <c r="J14" s="48"/>
      <c r="K14" s="48"/>
      <c r="L14" s="48"/>
      <c r="M14" s="48"/>
      <c r="N14" s="48"/>
      <c r="O14" s="48"/>
      <c r="P14" s="48"/>
      <c r="Q14" s="48"/>
      <c r="R14" s="48"/>
      <c r="S14" s="48"/>
      <c r="T14" s="48"/>
      <c r="U14" s="49"/>
    </row>
    <row r="15" spans="2:21" s="10" customFormat="1" ht="15.75" customHeight="1" x14ac:dyDescent="0.15">
      <c r="B15" s="508" t="s">
        <v>142</v>
      </c>
      <c r="C15" s="48"/>
      <c r="D15" s="48"/>
      <c r="E15" s="48"/>
      <c r="F15" s="48"/>
      <c r="G15" s="48"/>
      <c r="H15" s="48"/>
      <c r="I15" s="48"/>
      <c r="J15" s="48"/>
      <c r="K15" s="48"/>
      <c r="L15" s="48"/>
      <c r="M15" s="48"/>
      <c r="N15" s="48"/>
      <c r="O15" s="48"/>
      <c r="P15" s="48"/>
      <c r="Q15" s="48"/>
      <c r="R15" s="48"/>
      <c r="S15" s="48"/>
      <c r="T15" s="48"/>
      <c r="U15" s="49"/>
    </row>
    <row r="16" spans="2:21" s="10" customFormat="1" ht="15.75" customHeight="1" x14ac:dyDescent="0.15">
      <c r="B16" s="51" t="s">
        <v>143</v>
      </c>
      <c r="C16" s="48"/>
      <c r="D16" s="48"/>
      <c r="E16" s="48"/>
      <c r="F16" s="48"/>
      <c r="G16" s="48"/>
      <c r="H16" s="48"/>
      <c r="I16" s="48"/>
      <c r="J16" s="48"/>
      <c r="K16" s="48"/>
      <c r="L16" s="48"/>
      <c r="M16" s="48"/>
      <c r="N16" s="48"/>
      <c r="O16" s="48"/>
      <c r="P16" s="48"/>
      <c r="Q16" s="48"/>
      <c r="R16" s="48"/>
      <c r="S16" s="48"/>
      <c r="T16" s="48"/>
      <c r="U16" s="49"/>
    </row>
    <row r="17" spans="2:21" s="10" customFormat="1" ht="15.75" customHeight="1" x14ac:dyDescent="0.15">
      <c r="B17" s="508" t="s">
        <v>144</v>
      </c>
      <c r="C17" s="48"/>
      <c r="D17" s="48"/>
      <c r="E17" s="48"/>
      <c r="F17" s="48"/>
      <c r="G17" s="48"/>
      <c r="H17" s="48"/>
      <c r="I17" s="48"/>
      <c r="J17" s="48"/>
      <c r="K17" s="48"/>
      <c r="L17" s="48"/>
      <c r="M17" s="48"/>
      <c r="N17" s="48"/>
      <c r="O17" s="48"/>
      <c r="P17" s="48"/>
      <c r="Q17" s="48"/>
      <c r="R17" s="48"/>
      <c r="S17" s="48"/>
      <c r="T17" s="48"/>
      <c r="U17" s="49"/>
    </row>
    <row r="18" spans="2:21" s="10" customFormat="1" ht="15.75" customHeight="1" x14ac:dyDescent="0.15">
      <c r="B18" s="508" t="s">
        <v>170</v>
      </c>
      <c r="C18" s="48"/>
      <c r="D18" s="48"/>
      <c r="E18" s="48"/>
      <c r="F18" s="48"/>
      <c r="G18" s="48"/>
      <c r="H18" s="48"/>
      <c r="I18" s="48"/>
      <c r="J18" s="48"/>
      <c r="K18" s="48"/>
      <c r="L18" s="48"/>
      <c r="M18" s="48"/>
      <c r="N18" s="48"/>
      <c r="O18" s="48"/>
      <c r="P18" s="48"/>
      <c r="Q18" s="48"/>
      <c r="R18" s="48"/>
      <c r="S18" s="48"/>
      <c r="T18" s="48"/>
      <c r="U18" s="49"/>
    </row>
    <row r="19" spans="2:21" s="10" customFormat="1" ht="20.25" customHeight="1" x14ac:dyDescent="0.15">
      <c r="B19" s="51" t="s">
        <v>155</v>
      </c>
      <c r="C19" s="48"/>
      <c r="D19" s="48"/>
      <c r="E19" s="48"/>
      <c r="F19" s="48"/>
      <c r="G19" s="48"/>
      <c r="H19" s="48"/>
      <c r="I19" s="48"/>
      <c r="J19" s="48"/>
      <c r="K19" s="48"/>
      <c r="L19" s="48"/>
      <c r="M19" s="48"/>
      <c r="N19" s="48"/>
      <c r="O19" s="48"/>
      <c r="P19" s="48"/>
      <c r="Q19" s="48"/>
      <c r="R19" s="48"/>
      <c r="S19" s="48"/>
      <c r="T19" s="48"/>
      <c r="U19" s="49"/>
    </row>
    <row r="20" spans="2:21" s="10" customFormat="1" ht="21" customHeight="1" x14ac:dyDescent="0.15">
      <c r="B20" s="51" t="s">
        <v>156</v>
      </c>
      <c r="C20" s="48"/>
      <c r="D20" s="48"/>
      <c r="E20" s="48"/>
      <c r="F20" s="48"/>
      <c r="G20" s="48"/>
      <c r="H20" s="48"/>
      <c r="I20" s="48"/>
      <c r="J20" s="48"/>
      <c r="K20" s="48"/>
      <c r="L20" s="48"/>
      <c r="M20" s="48"/>
      <c r="N20" s="48"/>
      <c r="O20" s="48"/>
      <c r="P20" s="48"/>
      <c r="Q20" s="48"/>
      <c r="R20" s="48"/>
      <c r="S20" s="48"/>
      <c r="T20" s="48"/>
      <c r="U20" s="49"/>
    </row>
    <row r="21" spans="2:21" s="10" customFormat="1" ht="15.75" customHeight="1" x14ac:dyDescent="0.15">
      <c r="B21" s="51" t="s">
        <v>145</v>
      </c>
      <c r="C21" s="48"/>
      <c r="D21" s="48"/>
      <c r="E21" s="48"/>
      <c r="F21" s="48"/>
      <c r="G21" s="48"/>
      <c r="H21" s="48"/>
      <c r="I21" s="48"/>
      <c r="J21" s="48"/>
      <c r="K21" s="48"/>
      <c r="L21" s="48"/>
      <c r="M21" s="48"/>
      <c r="N21" s="48"/>
      <c r="O21" s="48"/>
      <c r="P21" s="48"/>
      <c r="Q21" s="48"/>
      <c r="R21" s="48"/>
      <c r="S21" s="48"/>
      <c r="T21" s="48"/>
      <c r="U21" s="49"/>
    </row>
    <row r="22" spans="2:21" s="10" customFormat="1" ht="21" customHeight="1" x14ac:dyDescent="0.15">
      <c r="B22" s="51" t="s">
        <v>157</v>
      </c>
      <c r="C22" s="48"/>
      <c r="D22" s="48"/>
      <c r="E22" s="48"/>
      <c r="F22" s="48"/>
      <c r="G22" s="48"/>
      <c r="H22" s="48"/>
      <c r="I22" s="48"/>
      <c r="J22" s="48"/>
      <c r="K22" s="48"/>
      <c r="L22" s="48"/>
      <c r="M22" s="48"/>
      <c r="N22" s="48"/>
      <c r="O22" s="48"/>
      <c r="P22" s="48"/>
      <c r="Q22" s="48"/>
      <c r="R22" s="48"/>
      <c r="S22" s="48"/>
      <c r="T22" s="48"/>
      <c r="U22" s="49"/>
    </row>
    <row r="23" spans="2:21" s="10" customFormat="1" ht="21" customHeight="1" x14ac:dyDescent="0.15">
      <c r="B23" s="509" t="s">
        <v>189</v>
      </c>
      <c r="C23" s="510"/>
      <c r="D23" s="510"/>
      <c r="E23" s="510"/>
      <c r="F23" s="510"/>
      <c r="G23" s="510"/>
      <c r="H23" s="510"/>
      <c r="I23" s="510"/>
      <c r="J23" s="510"/>
      <c r="K23" s="510"/>
      <c r="L23" s="510"/>
      <c r="M23" s="510"/>
      <c r="N23" s="510"/>
      <c r="O23" s="510"/>
      <c r="P23" s="510"/>
      <c r="Q23" s="510"/>
      <c r="R23" s="510"/>
      <c r="S23" s="510"/>
      <c r="T23" s="510"/>
      <c r="U23" s="52"/>
    </row>
    <row r="24" spans="2:21" s="10" customFormat="1" ht="15.75" customHeight="1" x14ac:dyDescent="0.15">
      <c r="B24" s="509" t="s">
        <v>128</v>
      </c>
      <c r="C24" s="510"/>
      <c r="D24" s="510"/>
      <c r="E24" s="510"/>
      <c r="F24" s="510"/>
      <c r="G24" s="510"/>
      <c r="H24" s="510"/>
      <c r="I24" s="510"/>
      <c r="J24" s="510"/>
      <c r="K24" s="510"/>
      <c r="L24" s="510"/>
      <c r="M24" s="510"/>
      <c r="N24" s="510"/>
      <c r="O24" s="510"/>
      <c r="P24" s="510"/>
      <c r="Q24" s="510"/>
      <c r="R24" s="510"/>
      <c r="S24" s="510"/>
      <c r="T24" s="510"/>
      <c r="U24" s="511"/>
    </row>
    <row r="25" spans="2:21" s="10" customFormat="1" ht="27" customHeight="1" x14ac:dyDescent="0.15">
      <c r="B25" s="559" t="s">
        <v>148</v>
      </c>
      <c r="C25" s="560"/>
      <c r="D25" s="560"/>
      <c r="E25" s="560"/>
      <c r="F25" s="560"/>
      <c r="G25" s="560"/>
      <c r="H25" s="560"/>
      <c r="I25" s="560"/>
      <c r="J25" s="560"/>
      <c r="K25" s="560"/>
      <c r="L25" s="560"/>
      <c r="M25" s="560"/>
      <c r="N25" s="560"/>
      <c r="O25" s="560"/>
      <c r="P25" s="560"/>
      <c r="Q25" s="560"/>
      <c r="R25" s="560"/>
      <c r="S25" s="560"/>
      <c r="T25" s="560"/>
      <c r="U25" s="561"/>
    </row>
    <row r="26" spans="2:21" s="10" customFormat="1" ht="15.75" customHeight="1" x14ac:dyDescent="0.15">
      <c r="B26" s="575" t="s">
        <v>149</v>
      </c>
      <c r="C26" s="576"/>
      <c r="D26" s="576"/>
      <c r="E26" s="576"/>
      <c r="F26" s="576"/>
      <c r="G26" s="576"/>
      <c r="H26" s="576"/>
      <c r="I26" s="576"/>
      <c r="J26" s="576"/>
      <c r="K26" s="576"/>
      <c r="L26" s="576"/>
      <c r="M26" s="576"/>
      <c r="N26" s="576"/>
      <c r="O26" s="576"/>
      <c r="P26" s="576"/>
      <c r="Q26" s="576"/>
      <c r="R26" s="576"/>
      <c r="S26" s="576"/>
      <c r="T26" s="576"/>
      <c r="U26" s="577"/>
    </row>
    <row r="27" spans="2:21" s="10" customFormat="1" ht="27" customHeight="1" x14ac:dyDescent="0.15">
      <c r="B27" s="53" t="s">
        <v>158</v>
      </c>
      <c r="C27" s="54"/>
      <c r="D27" s="54"/>
      <c r="E27" s="54"/>
      <c r="F27" s="55"/>
      <c r="G27" s="55"/>
      <c r="H27" s="55"/>
      <c r="I27" s="55"/>
      <c r="J27" s="55"/>
      <c r="K27" s="55"/>
      <c r="L27" s="55"/>
      <c r="M27" s="55"/>
      <c r="N27" s="55"/>
      <c r="O27" s="55"/>
      <c r="P27" s="55"/>
      <c r="Q27" s="55"/>
      <c r="R27" s="55"/>
      <c r="S27" s="55"/>
      <c r="T27" s="55"/>
      <c r="U27" s="56"/>
    </row>
    <row r="28" spans="2:21" s="10" customFormat="1" ht="21.75" customHeight="1" x14ac:dyDescent="0.15">
      <c r="B28" s="57" t="s">
        <v>171</v>
      </c>
      <c r="C28" s="55"/>
      <c r="D28" s="55"/>
      <c r="E28" s="55"/>
      <c r="F28" s="55"/>
      <c r="G28" s="55"/>
      <c r="H28" s="55"/>
      <c r="I28" s="55"/>
      <c r="J28" s="55"/>
      <c r="K28" s="55"/>
      <c r="L28" s="55"/>
      <c r="M28" s="55"/>
      <c r="N28" s="55"/>
      <c r="O28" s="55"/>
      <c r="P28" s="55"/>
      <c r="Q28" s="55"/>
      <c r="R28" s="55"/>
      <c r="S28" s="55"/>
      <c r="T28" s="55"/>
      <c r="U28" s="56"/>
    </row>
    <row r="29" spans="2:21" s="10" customFormat="1" ht="9.75" customHeight="1" thickBot="1" x14ac:dyDescent="0.2">
      <c r="B29" s="57"/>
      <c r="C29" s="55"/>
      <c r="D29" s="55"/>
      <c r="E29" s="55"/>
      <c r="F29" s="55"/>
      <c r="G29" s="55"/>
      <c r="H29" s="55"/>
      <c r="I29" s="55"/>
      <c r="J29" s="55"/>
      <c r="K29" s="55"/>
      <c r="L29" s="55"/>
      <c r="M29" s="55"/>
      <c r="N29" s="55"/>
      <c r="O29" s="55"/>
      <c r="P29" s="55"/>
      <c r="Q29" s="55"/>
      <c r="R29" s="55"/>
      <c r="S29" s="55"/>
      <c r="T29" s="55"/>
      <c r="U29" s="56"/>
    </row>
    <row r="30" spans="2:21" s="13" customFormat="1" ht="18.75" customHeight="1" thickBot="1" x14ac:dyDescent="0.2">
      <c r="B30" s="39"/>
      <c r="C30" s="42"/>
      <c r="D30" s="272"/>
      <c r="E30" s="37"/>
      <c r="F30" s="265" t="s">
        <v>114</v>
      </c>
      <c r="G30" s="562" t="str">
        <f>IF(ISBLANK(G7),"",SUM(T50+T75+T132+T196+T157+T172+T187+T102+T117))</f>
        <v/>
      </c>
      <c r="H30" s="563"/>
      <c r="I30" s="273"/>
      <c r="J30" s="274"/>
      <c r="K30" s="273"/>
      <c r="L30" s="273"/>
      <c r="M30" s="273"/>
      <c r="N30" s="275"/>
      <c r="O30" s="275"/>
      <c r="P30" s="275"/>
      <c r="Q30" s="45"/>
      <c r="R30" s="275" t="s">
        <v>188</v>
      </c>
      <c r="S30" s="45"/>
      <c r="T30" s="45"/>
      <c r="U30" s="276"/>
    </row>
    <row r="31" spans="2:21" s="277" customFormat="1" ht="18.75" customHeight="1" thickBot="1" x14ac:dyDescent="0.2">
      <c r="B31" s="39"/>
      <c r="C31" s="42"/>
      <c r="D31" s="272"/>
      <c r="E31" s="37"/>
      <c r="F31" s="265" t="s">
        <v>115</v>
      </c>
      <c r="G31" s="562" t="str">
        <f>IF(ISBLANK(G9),"",G30/G9)</f>
        <v/>
      </c>
      <c r="H31" s="563"/>
      <c r="I31" s="273"/>
      <c r="J31" s="274"/>
      <c r="K31" s="273"/>
      <c r="L31" s="273"/>
      <c r="M31" s="273"/>
      <c r="N31" s="275"/>
      <c r="O31" s="275"/>
      <c r="P31" s="45"/>
      <c r="Q31" s="45"/>
      <c r="R31" s="45"/>
      <c r="S31" s="45"/>
      <c r="T31" s="45"/>
      <c r="U31" s="276"/>
    </row>
    <row r="32" spans="2:21" ht="9.6" customHeight="1" thickBot="1" x14ac:dyDescent="0.2">
      <c r="B32" s="58"/>
      <c r="C32" s="59"/>
      <c r="D32" s="60"/>
      <c r="E32" s="60"/>
      <c r="F32" s="60"/>
      <c r="G32" s="61"/>
      <c r="H32" s="61"/>
      <c r="I32" s="61"/>
      <c r="J32" s="61"/>
      <c r="K32" s="61"/>
      <c r="L32" s="61"/>
      <c r="M32" s="61"/>
      <c r="N32" s="62"/>
      <c r="O32" s="62"/>
      <c r="P32" s="60"/>
      <c r="Q32" s="60"/>
      <c r="R32" s="60"/>
      <c r="S32" s="60"/>
      <c r="T32" s="60"/>
      <c r="U32" s="63"/>
    </row>
    <row r="33" spans="2:21" ht="9.6" customHeight="1" thickTop="1" thickBot="1" x14ac:dyDescent="0.2"/>
    <row r="34" spans="2:21" s="64" customFormat="1" ht="16.899999999999999" customHeight="1" thickBot="1" x14ac:dyDescent="0.2">
      <c r="B34" s="525" t="s">
        <v>166</v>
      </c>
      <c r="C34" s="564" t="s">
        <v>159</v>
      </c>
      <c r="D34" s="564"/>
      <c r="E34" s="65">
        <v>13.5</v>
      </c>
      <c r="F34" s="66" t="s">
        <v>1</v>
      </c>
      <c r="G34" s="67" t="s">
        <v>160</v>
      </c>
      <c r="H34" s="565" t="s">
        <v>108</v>
      </c>
      <c r="I34" s="566"/>
      <c r="J34" s="68"/>
      <c r="K34" s="68"/>
      <c r="L34" s="68"/>
      <c r="M34" s="69"/>
      <c r="N34" s="567" t="s">
        <v>5</v>
      </c>
      <c r="O34" s="568"/>
      <c r="P34" s="569" t="s">
        <v>6</v>
      </c>
      <c r="Q34" s="570"/>
      <c r="R34" s="578" t="s">
        <v>3</v>
      </c>
      <c r="S34" s="579"/>
      <c r="T34" s="514" t="s">
        <v>117</v>
      </c>
      <c r="U34" s="512" t="s">
        <v>175</v>
      </c>
    </row>
    <row r="35" spans="2:21" s="64" customFormat="1" ht="16.5" customHeight="1" thickBot="1" x14ac:dyDescent="0.2">
      <c r="B35" s="525"/>
      <c r="C35" s="70"/>
      <c r="D35" s="71" t="s">
        <v>7</v>
      </c>
      <c r="E35" s="71"/>
      <c r="F35" s="72"/>
      <c r="G35" s="73" t="s">
        <v>54</v>
      </c>
      <c r="H35" s="571" t="s">
        <v>161</v>
      </c>
      <c r="I35" s="572"/>
      <c r="J35" s="68"/>
      <c r="K35" s="68"/>
      <c r="L35" s="68"/>
      <c r="M35" s="69"/>
      <c r="N35" s="74">
        <f>E34*G7*G8</f>
        <v>0</v>
      </c>
      <c r="O35" s="75" t="s">
        <v>1</v>
      </c>
      <c r="P35" s="573" t="s">
        <v>8</v>
      </c>
      <c r="Q35" s="574"/>
      <c r="R35" s="580"/>
      <c r="S35" s="581"/>
      <c r="T35" s="515"/>
      <c r="U35" s="513"/>
    </row>
    <row r="36" spans="2:21" s="76" customFormat="1" ht="18" customHeight="1" thickBot="1" x14ac:dyDescent="0.2">
      <c r="B36" s="77">
        <v>1</v>
      </c>
      <c r="C36" s="78"/>
      <c r="D36" s="79" t="s">
        <v>194</v>
      </c>
      <c r="E36" s="79"/>
      <c r="F36" s="78"/>
      <c r="G36" s="80">
        <v>266</v>
      </c>
      <c r="H36" s="81">
        <v>70</v>
      </c>
      <c r="I36" s="82" t="s">
        <v>10</v>
      </c>
      <c r="J36" s="83">
        <f t="shared" ref="J36:J49" si="0">$E$34</f>
        <v>13.5</v>
      </c>
      <c r="K36" s="84">
        <f>$G$8</f>
        <v>0</v>
      </c>
      <c r="L36" s="85">
        <f>$G$7</f>
        <v>0</v>
      </c>
      <c r="M36" s="86">
        <f>$G$9</f>
        <v>0</v>
      </c>
      <c r="N36" s="87">
        <f t="shared" ref="N36:N49" si="1">IF(H36&gt;0, H36*0.01*J36*K36*L36,"")</f>
        <v>0</v>
      </c>
      <c r="O36" s="88" t="str">
        <f>IF(ISBLANK(H36),"","kg")</f>
        <v>kg</v>
      </c>
      <c r="P36" s="89">
        <v>30</v>
      </c>
      <c r="Q36" s="90" t="str">
        <f>IF(ISBLANK(H36),"","kg")</f>
        <v>kg</v>
      </c>
      <c r="R36" s="91">
        <f t="shared" ref="R36:R49" si="2">IF(ISBLANK(H36),"",N36-P36)</f>
        <v>-30</v>
      </c>
      <c r="S36" s="92" t="str">
        <f>IF(ISBLANK(H36),"",O36)</f>
        <v>kg</v>
      </c>
      <c r="T36" s="282">
        <f t="shared" ref="T36:T49" si="3">IF(ISBLANK(H36),"",(N36-P36)*G36)</f>
        <v>-7980</v>
      </c>
      <c r="U36" s="279" t="e">
        <f>IF(ISBLANK(H36),"",T36/M36)</f>
        <v>#DIV/0!</v>
      </c>
    </row>
    <row r="37" spans="2:21" s="76" customFormat="1" ht="18" customHeight="1" thickBot="1" x14ac:dyDescent="0.2">
      <c r="B37" s="77">
        <v>2</v>
      </c>
      <c r="C37" s="78"/>
      <c r="D37" s="374"/>
      <c r="E37" s="79"/>
      <c r="F37" s="78"/>
      <c r="G37" s="80"/>
      <c r="H37" s="81"/>
      <c r="I37" s="82" t="s">
        <v>10</v>
      </c>
      <c r="J37" s="83">
        <f t="shared" si="0"/>
        <v>13.5</v>
      </c>
      <c r="K37" s="95">
        <f>$G$8</f>
        <v>0</v>
      </c>
      <c r="L37" s="85">
        <f>$G$7</f>
        <v>0</v>
      </c>
      <c r="M37" s="86">
        <f>$G$9</f>
        <v>0</v>
      </c>
      <c r="N37" s="87" t="str">
        <f t="shared" si="1"/>
        <v/>
      </c>
      <c r="O37" s="88" t="str">
        <f t="shared" ref="O37:O49" si="4">IF(ISBLANK(H37),"","kg")</f>
        <v/>
      </c>
      <c r="P37" s="89"/>
      <c r="Q37" s="90" t="str">
        <f t="shared" ref="Q37:Q49" si="5">IF(ISBLANK(H37),"","kg")</f>
        <v/>
      </c>
      <c r="R37" s="91" t="str">
        <f t="shared" si="2"/>
        <v/>
      </c>
      <c r="S37" s="96" t="str">
        <f t="shared" ref="S37:S49" si="6">IF(ISBLANK(H37),"",O37)</f>
        <v/>
      </c>
      <c r="T37" s="282" t="str">
        <f t="shared" si="3"/>
        <v/>
      </c>
      <c r="U37" s="280" t="str">
        <f t="shared" ref="U37:U49" si="7">IF(ISBLANK(H37),"",T37/M37)</f>
        <v/>
      </c>
    </row>
    <row r="38" spans="2:21" s="76" customFormat="1" ht="18" customHeight="1" thickBot="1" x14ac:dyDescent="0.2">
      <c r="B38" s="77">
        <v>3</v>
      </c>
      <c r="C38" s="78"/>
      <c r="D38" s="79"/>
      <c r="E38" s="79"/>
      <c r="F38" s="78"/>
      <c r="G38" s="80"/>
      <c r="H38" s="81"/>
      <c r="I38" s="82" t="s">
        <v>10</v>
      </c>
      <c r="J38" s="83">
        <f t="shared" si="0"/>
        <v>13.5</v>
      </c>
      <c r="K38" s="95">
        <f>$G$8</f>
        <v>0</v>
      </c>
      <c r="L38" s="85">
        <f>$G$7</f>
        <v>0</v>
      </c>
      <c r="M38" s="86">
        <f>$G$9</f>
        <v>0</v>
      </c>
      <c r="N38" s="87" t="str">
        <f t="shared" si="1"/>
        <v/>
      </c>
      <c r="O38" s="88" t="str">
        <f t="shared" si="4"/>
        <v/>
      </c>
      <c r="P38" s="89"/>
      <c r="Q38" s="90" t="str">
        <f t="shared" si="5"/>
        <v/>
      </c>
      <c r="R38" s="91" t="str">
        <f t="shared" si="2"/>
        <v/>
      </c>
      <c r="S38" s="96" t="str">
        <f t="shared" si="6"/>
        <v/>
      </c>
      <c r="T38" s="282" t="str">
        <f t="shared" si="3"/>
        <v/>
      </c>
      <c r="U38" s="280" t="str">
        <f t="shared" si="7"/>
        <v/>
      </c>
    </row>
    <row r="39" spans="2:21" s="76" customFormat="1" ht="18" customHeight="1" thickBot="1" x14ac:dyDescent="0.2">
      <c r="B39" s="77">
        <v>4</v>
      </c>
      <c r="C39" s="78"/>
      <c r="D39" s="79"/>
      <c r="E39" s="79"/>
      <c r="F39" s="78"/>
      <c r="G39" s="98"/>
      <c r="H39" s="99"/>
      <c r="I39" s="82" t="s">
        <v>10</v>
      </c>
      <c r="J39" s="83">
        <f t="shared" si="0"/>
        <v>13.5</v>
      </c>
      <c r="K39" s="95">
        <f>$G$8</f>
        <v>0</v>
      </c>
      <c r="L39" s="85">
        <f>$G$7</f>
        <v>0</v>
      </c>
      <c r="M39" s="86">
        <f>$G$9</f>
        <v>0</v>
      </c>
      <c r="N39" s="87" t="str">
        <f t="shared" si="1"/>
        <v/>
      </c>
      <c r="O39" s="88" t="str">
        <f t="shared" si="4"/>
        <v/>
      </c>
      <c r="P39" s="89"/>
      <c r="Q39" s="90" t="str">
        <f t="shared" si="5"/>
        <v/>
      </c>
      <c r="R39" s="91" t="str">
        <f t="shared" si="2"/>
        <v/>
      </c>
      <c r="S39" s="96" t="str">
        <f t="shared" si="6"/>
        <v/>
      </c>
      <c r="T39" s="282" t="str">
        <f t="shared" si="3"/>
        <v/>
      </c>
      <c r="U39" s="280" t="str">
        <f t="shared" si="7"/>
        <v/>
      </c>
    </row>
    <row r="40" spans="2:21" s="76" customFormat="1" ht="18" customHeight="1" thickBot="1" x14ac:dyDescent="0.2">
      <c r="B40" s="77">
        <v>5</v>
      </c>
      <c r="C40" s="100"/>
      <c r="D40" s="79"/>
      <c r="E40" s="79"/>
      <c r="F40" s="78"/>
      <c r="G40" s="80"/>
      <c r="H40" s="81"/>
      <c r="I40" s="82" t="s">
        <v>10</v>
      </c>
      <c r="J40" s="83">
        <f t="shared" si="0"/>
        <v>13.5</v>
      </c>
      <c r="K40" s="95">
        <f>$G$8</f>
        <v>0</v>
      </c>
      <c r="L40" s="85">
        <f>$G$7</f>
        <v>0</v>
      </c>
      <c r="M40" s="86">
        <f>$G$9</f>
        <v>0</v>
      </c>
      <c r="N40" s="87" t="str">
        <f t="shared" si="1"/>
        <v/>
      </c>
      <c r="O40" s="88" t="str">
        <f t="shared" si="4"/>
        <v/>
      </c>
      <c r="P40" s="89"/>
      <c r="Q40" s="90" t="str">
        <f t="shared" si="5"/>
        <v/>
      </c>
      <c r="R40" s="91" t="str">
        <f t="shared" si="2"/>
        <v/>
      </c>
      <c r="S40" s="96" t="str">
        <f t="shared" si="6"/>
        <v/>
      </c>
      <c r="T40" s="282" t="str">
        <f t="shared" si="3"/>
        <v/>
      </c>
      <c r="U40" s="280" t="str">
        <f t="shared" si="7"/>
        <v/>
      </c>
    </row>
    <row r="41" spans="2:21" s="76" customFormat="1" ht="18" customHeight="1" thickBot="1" x14ac:dyDescent="0.2">
      <c r="B41" s="77">
        <v>6</v>
      </c>
      <c r="C41" s="78"/>
      <c r="D41" s="79"/>
      <c r="E41" s="79"/>
      <c r="F41" s="78"/>
      <c r="G41" s="80"/>
      <c r="H41" s="81"/>
      <c r="I41" s="82" t="s">
        <v>10</v>
      </c>
      <c r="J41" s="83">
        <f t="shared" si="0"/>
        <v>13.5</v>
      </c>
      <c r="K41" s="95">
        <f t="shared" ref="K41:K48" si="8">$G$8</f>
        <v>0</v>
      </c>
      <c r="L41" s="85">
        <f t="shared" ref="L41:L48" si="9">$G$7</f>
        <v>0</v>
      </c>
      <c r="M41" s="86">
        <f t="shared" ref="M41:M48" si="10">$G$9</f>
        <v>0</v>
      </c>
      <c r="N41" s="87" t="str">
        <f t="shared" si="1"/>
        <v/>
      </c>
      <c r="O41" s="88" t="str">
        <f t="shared" si="4"/>
        <v/>
      </c>
      <c r="P41" s="89"/>
      <c r="Q41" s="90" t="str">
        <f t="shared" si="5"/>
        <v/>
      </c>
      <c r="R41" s="91" t="str">
        <f t="shared" si="2"/>
        <v/>
      </c>
      <c r="S41" s="96" t="str">
        <f t="shared" si="6"/>
        <v/>
      </c>
      <c r="T41" s="282"/>
      <c r="U41" s="280"/>
    </row>
    <row r="42" spans="2:21" s="76" customFormat="1" ht="18" customHeight="1" thickBot="1" x14ac:dyDescent="0.2">
      <c r="B42" s="77">
        <v>7</v>
      </c>
      <c r="C42" s="78"/>
      <c r="D42" s="79"/>
      <c r="E42" s="79"/>
      <c r="F42" s="78"/>
      <c r="G42" s="80"/>
      <c r="H42" s="81"/>
      <c r="I42" s="82" t="s">
        <v>10</v>
      </c>
      <c r="J42" s="83">
        <f t="shared" si="0"/>
        <v>13.5</v>
      </c>
      <c r="K42" s="95">
        <f t="shared" si="8"/>
        <v>0</v>
      </c>
      <c r="L42" s="85">
        <f t="shared" si="9"/>
        <v>0</v>
      </c>
      <c r="M42" s="86">
        <f t="shared" si="10"/>
        <v>0</v>
      </c>
      <c r="N42" s="87" t="str">
        <f t="shared" si="1"/>
        <v/>
      </c>
      <c r="O42" s="88" t="str">
        <f t="shared" si="4"/>
        <v/>
      </c>
      <c r="P42" s="89"/>
      <c r="Q42" s="90" t="str">
        <f t="shared" si="5"/>
        <v/>
      </c>
      <c r="R42" s="91" t="str">
        <f t="shared" si="2"/>
        <v/>
      </c>
      <c r="S42" s="96" t="str">
        <f t="shared" si="6"/>
        <v/>
      </c>
      <c r="T42" s="282"/>
      <c r="U42" s="280"/>
    </row>
    <row r="43" spans="2:21" s="76" customFormat="1" ht="18" customHeight="1" thickBot="1" x14ac:dyDescent="0.2">
      <c r="B43" s="77">
        <v>8</v>
      </c>
      <c r="C43" s="78"/>
      <c r="D43" s="79"/>
      <c r="E43" s="79"/>
      <c r="F43" s="78"/>
      <c r="G43" s="80"/>
      <c r="H43" s="81"/>
      <c r="I43" s="82" t="s">
        <v>10</v>
      </c>
      <c r="J43" s="83">
        <f t="shared" si="0"/>
        <v>13.5</v>
      </c>
      <c r="K43" s="95">
        <f t="shared" si="8"/>
        <v>0</v>
      </c>
      <c r="L43" s="85">
        <f t="shared" si="9"/>
        <v>0</v>
      </c>
      <c r="M43" s="86">
        <f t="shared" si="10"/>
        <v>0</v>
      </c>
      <c r="N43" s="87" t="str">
        <f t="shared" si="1"/>
        <v/>
      </c>
      <c r="O43" s="88" t="str">
        <f t="shared" si="4"/>
        <v/>
      </c>
      <c r="P43" s="89"/>
      <c r="Q43" s="90" t="str">
        <f t="shared" si="5"/>
        <v/>
      </c>
      <c r="R43" s="91" t="str">
        <f t="shared" si="2"/>
        <v/>
      </c>
      <c r="S43" s="96" t="str">
        <f t="shared" si="6"/>
        <v/>
      </c>
      <c r="T43" s="282"/>
      <c r="U43" s="280"/>
    </row>
    <row r="44" spans="2:21" s="76" customFormat="1" ht="18" customHeight="1" thickBot="1" x14ac:dyDescent="0.2">
      <c r="B44" s="77">
        <v>9</v>
      </c>
      <c r="C44" s="78"/>
      <c r="D44" s="79"/>
      <c r="E44" s="79"/>
      <c r="F44" s="78"/>
      <c r="G44" s="80"/>
      <c r="H44" s="81"/>
      <c r="I44" s="82" t="s">
        <v>10</v>
      </c>
      <c r="J44" s="83">
        <f t="shared" si="0"/>
        <v>13.5</v>
      </c>
      <c r="K44" s="95">
        <f t="shared" si="8"/>
        <v>0</v>
      </c>
      <c r="L44" s="85">
        <f t="shared" si="9"/>
        <v>0</v>
      </c>
      <c r="M44" s="86">
        <f t="shared" si="10"/>
        <v>0</v>
      </c>
      <c r="N44" s="87" t="str">
        <f t="shared" si="1"/>
        <v/>
      </c>
      <c r="O44" s="88" t="str">
        <f t="shared" si="4"/>
        <v/>
      </c>
      <c r="P44" s="89"/>
      <c r="Q44" s="90" t="str">
        <f t="shared" si="5"/>
        <v/>
      </c>
      <c r="R44" s="91" t="str">
        <f t="shared" si="2"/>
        <v/>
      </c>
      <c r="S44" s="96" t="str">
        <f t="shared" si="6"/>
        <v/>
      </c>
      <c r="T44" s="282" t="str">
        <f t="shared" si="3"/>
        <v/>
      </c>
      <c r="U44" s="280" t="str">
        <f t="shared" si="7"/>
        <v/>
      </c>
    </row>
    <row r="45" spans="2:21" s="76" customFormat="1" ht="18" customHeight="1" thickBot="1" x14ac:dyDescent="0.2">
      <c r="B45" s="77">
        <v>10</v>
      </c>
      <c r="C45" s="78"/>
      <c r="D45" s="79"/>
      <c r="E45" s="79"/>
      <c r="F45" s="78"/>
      <c r="G45" s="80"/>
      <c r="H45" s="81"/>
      <c r="I45" s="82" t="s">
        <v>10</v>
      </c>
      <c r="J45" s="83">
        <f t="shared" si="0"/>
        <v>13.5</v>
      </c>
      <c r="K45" s="95">
        <f t="shared" si="8"/>
        <v>0</v>
      </c>
      <c r="L45" s="85">
        <f t="shared" si="9"/>
        <v>0</v>
      </c>
      <c r="M45" s="86">
        <f t="shared" si="10"/>
        <v>0</v>
      </c>
      <c r="N45" s="87" t="str">
        <f t="shared" si="1"/>
        <v/>
      </c>
      <c r="O45" s="88" t="str">
        <f t="shared" si="4"/>
        <v/>
      </c>
      <c r="P45" s="89"/>
      <c r="Q45" s="90" t="str">
        <f t="shared" si="5"/>
        <v/>
      </c>
      <c r="R45" s="91" t="str">
        <f t="shared" si="2"/>
        <v/>
      </c>
      <c r="S45" s="96" t="str">
        <f t="shared" si="6"/>
        <v/>
      </c>
      <c r="T45" s="282" t="str">
        <f t="shared" si="3"/>
        <v/>
      </c>
      <c r="U45" s="280" t="str">
        <f t="shared" si="7"/>
        <v/>
      </c>
    </row>
    <row r="46" spans="2:21" s="76" customFormat="1" ht="18" customHeight="1" thickBot="1" x14ac:dyDescent="0.2">
      <c r="B46" s="77">
        <v>11</v>
      </c>
      <c r="C46" s="78"/>
      <c r="D46" s="79"/>
      <c r="E46" s="79"/>
      <c r="F46" s="78"/>
      <c r="G46" s="80"/>
      <c r="H46" s="81"/>
      <c r="I46" s="82" t="s">
        <v>10</v>
      </c>
      <c r="J46" s="83">
        <f t="shared" si="0"/>
        <v>13.5</v>
      </c>
      <c r="K46" s="95">
        <f t="shared" si="8"/>
        <v>0</v>
      </c>
      <c r="L46" s="85">
        <f t="shared" si="9"/>
        <v>0</v>
      </c>
      <c r="M46" s="86">
        <f t="shared" si="10"/>
        <v>0</v>
      </c>
      <c r="N46" s="87" t="str">
        <f t="shared" si="1"/>
        <v/>
      </c>
      <c r="O46" s="88" t="str">
        <f t="shared" si="4"/>
        <v/>
      </c>
      <c r="P46" s="89"/>
      <c r="Q46" s="90" t="str">
        <f t="shared" si="5"/>
        <v/>
      </c>
      <c r="R46" s="91" t="str">
        <f t="shared" si="2"/>
        <v/>
      </c>
      <c r="S46" s="96" t="str">
        <f t="shared" si="6"/>
        <v/>
      </c>
      <c r="T46" s="282" t="str">
        <f t="shared" si="3"/>
        <v/>
      </c>
      <c r="U46" s="280" t="str">
        <f t="shared" si="7"/>
        <v/>
      </c>
    </row>
    <row r="47" spans="2:21" s="76" customFormat="1" ht="18" customHeight="1" thickBot="1" x14ac:dyDescent="0.2">
      <c r="B47" s="77">
        <v>12</v>
      </c>
      <c r="C47" s="78"/>
      <c r="D47" s="79"/>
      <c r="E47" s="79"/>
      <c r="F47" s="78"/>
      <c r="G47" s="80"/>
      <c r="H47" s="81"/>
      <c r="I47" s="82" t="s">
        <v>10</v>
      </c>
      <c r="J47" s="83">
        <f t="shared" si="0"/>
        <v>13.5</v>
      </c>
      <c r="K47" s="95">
        <f t="shared" si="8"/>
        <v>0</v>
      </c>
      <c r="L47" s="85">
        <f t="shared" si="9"/>
        <v>0</v>
      </c>
      <c r="M47" s="86">
        <f t="shared" si="10"/>
        <v>0</v>
      </c>
      <c r="N47" s="87" t="str">
        <f t="shared" si="1"/>
        <v/>
      </c>
      <c r="O47" s="88" t="str">
        <f t="shared" si="4"/>
        <v/>
      </c>
      <c r="P47" s="89"/>
      <c r="Q47" s="90" t="str">
        <f t="shared" si="5"/>
        <v/>
      </c>
      <c r="R47" s="91" t="str">
        <f t="shared" si="2"/>
        <v/>
      </c>
      <c r="S47" s="96" t="str">
        <f t="shared" si="6"/>
        <v/>
      </c>
      <c r="T47" s="282" t="str">
        <f t="shared" si="3"/>
        <v/>
      </c>
      <c r="U47" s="280" t="str">
        <f t="shared" si="7"/>
        <v/>
      </c>
    </row>
    <row r="48" spans="2:21" s="76" customFormat="1" ht="18" customHeight="1" thickBot="1" x14ac:dyDescent="0.2">
      <c r="B48" s="77">
        <v>13</v>
      </c>
      <c r="C48" s="78"/>
      <c r="D48" s="79"/>
      <c r="E48" s="79"/>
      <c r="F48" s="78"/>
      <c r="G48" s="80"/>
      <c r="H48" s="81"/>
      <c r="I48" s="82"/>
      <c r="J48" s="83">
        <f t="shared" si="0"/>
        <v>13.5</v>
      </c>
      <c r="K48" s="95">
        <f t="shared" si="8"/>
        <v>0</v>
      </c>
      <c r="L48" s="85">
        <f t="shared" si="9"/>
        <v>0</v>
      </c>
      <c r="M48" s="86">
        <f t="shared" si="10"/>
        <v>0</v>
      </c>
      <c r="N48" s="87"/>
      <c r="O48" s="88"/>
      <c r="P48" s="89"/>
      <c r="Q48" s="90"/>
      <c r="R48" s="91"/>
      <c r="S48" s="96"/>
      <c r="T48" s="282"/>
      <c r="U48" s="280"/>
    </row>
    <row r="49" spans="2:21" s="76" customFormat="1" ht="18" customHeight="1" thickBot="1" x14ac:dyDescent="0.2">
      <c r="B49" s="77">
        <v>14</v>
      </c>
      <c r="C49" s="78"/>
      <c r="D49" s="79"/>
      <c r="E49" s="79"/>
      <c r="F49" s="78"/>
      <c r="G49" s="80"/>
      <c r="H49" s="81"/>
      <c r="I49" s="82" t="s">
        <v>10</v>
      </c>
      <c r="J49" s="101">
        <f t="shared" si="0"/>
        <v>13.5</v>
      </c>
      <c r="K49" s="102">
        <f>$G$8</f>
        <v>0</v>
      </c>
      <c r="L49" s="103">
        <f>$G$7</f>
        <v>0</v>
      </c>
      <c r="M49" s="104">
        <f>$G$9</f>
        <v>0</v>
      </c>
      <c r="N49" s="87" t="str">
        <f t="shared" si="1"/>
        <v/>
      </c>
      <c r="O49" s="88" t="str">
        <f t="shared" si="4"/>
        <v/>
      </c>
      <c r="P49" s="89"/>
      <c r="Q49" s="90" t="str">
        <f t="shared" si="5"/>
        <v/>
      </c>
      <c r="R49" s="91" t="str">
        <f t="shared" si="2"/>
        <v/>
      </c>
      <c r="S49" s="105" t="str">
        <f t="shared" si="6"/>
        <v/>
      </c>
      <c r="T49" s="282" t="str">
        <f t="shared" si="3"/>
        <v/>
      </c>
      <c r="U49" s="281" t="str">
        <f t="shared" si="7"/>
        <v/>
      </c>
    </row>
    <row r="50" spans="2:21" s="107" customFormat="1" ht="7.9" customHeight="1" thickBot="1" x14ac:dyDescent="0.2">
      <c r="B50" s="108"/>
      <c r="C50" s="109"/>
      <c r="D50" s="109"/>
      <c r="E50" s="109"/>
      <c r="F50" s="109"/>
      <c r="G50" s="582"/>
      <c r="H50" s="536">
        <f>SUM(H36:H47)</f>
        <v>70</v>
      </c>
      <c r="I50" s="583" t="s">
        <v>10</v>
      </c>
      <c r="J50" s="110"/>
      <c r="K50" s="111"/>
      <c r="L50" s="111"/>
      <c r="M50" s="111"/>
      <c r="N50" s="545">
        <f>SUM(N36:N49)</f>
        <v>0</v>
      </c>
      <c r="O50" s="112"/>
      <c r="P50" s="113"/>
      <c r="Q50" s="114"/>
      <c r="R50" s="584"/>
      <c r="S50" s="115"/>
      <c r="T50" s="585">
        <f>SUM(T36:T49)</f>
        <v>-7980</v>
      </c>
      <c r="U50" s="548" t="e">
        <f>SUM(U36:U49)</f>
        <v>#DIV/0!</v>
      </c>
    </row>
    <row r="51" spans="2:21" s="107" customFormat="1" ht="12" x14ac:dyDescent="0.15">
      <c r="B51" s="116"/>
      <c r="C51" s="117"/>
      <c r="D51" s="118" t="s">
        <v>69</v>
      </c>
      <c r="E51" s="118"/>
      <c r="F51" s="118"/>
      <c r="G51" s="582"/>
      <c r="H51" s="536"/>
      <c r="I51" s="583"/>
      <c r="J51" s="119"/>
      <c r="K51" s="119"/>
      <c r="L51" s="119"/>
      <c r="M51" s="119"/>
      <c r="N51" s="545"/>
      <c r="O51" s="120" t="s">
        <v>1</v>
      </c>
      <c r="P51" s="121">
        <f>SUM(P36:P49)</f>
        <v>30</v>
      </c>
      <c r="Q51" s="122" t="s">
        <v>1</v>
      </c>
      <c r="R51" s="584"/>
      <c r="S51" s="123"/>
      <c r="T51" s="585"/>
      <c r="U51" s="548"/>
    </row>
    <row r="52" spans="2:21" s="76" customFormat="1" ht="9.6" customHeight="1" thickBot="1" x14ac:dyDescent="0.2">
      <c r="B52" s="107"/>
      <c r="C52" s="107"/>
      <c r="G52" s="124"/>
      <c r="H52" s="124"/>
      <c r="I52" s="124"/>
      <c r="J52" s="124"/>
      <c r="K52" s="124"/>
      <c r="L52" s="124"/>
      <c r="M52" s="124"/>
      <c r="N52" s="125"/>
      <c r="O52" s="125"/>
      <c r="R52" s="126"/>
      <c r="S52" s="126"/>
    </row>
    <row r="53" spans="2:21" s="64" customFormat="1" ht="16.899999999999999" customHeight="1" thickBot="1" x14ac:dyDescent="0.2">
      <c r="B53" s="525" t="s">
        <v>168</v>
      </c>
      <c r="C53" s="564" t="s">
        <v>159</v>
      </c>
      <c r="D53" s="564"/>
      <c r="E53" s="127">
        <v>3</v>
      </c>
      <c r="F53" s="66" t="s">
        <v>1</v>
      </c>
      <c r="G53" s="67" t="s">
        <v>160</v>
      </c>
      <c r="H53" s="565" t="s">
        <v>108</v>
      </c>
      <c r="I53" s="566"/>
      <c r="J53" s="68"/>
      <c r="K53" s="68"/>
      <c r="L53" s="68"/>
      <c r="M53" s="69"/>
      <c r="N53" s="567" t="s">
        <v>5</v>
      </c>
      <c r="O53" s="568"/>
      <c r="P53" s="569" t="s">
        <v>6</v>
      </c>
      <c r="Q53" s="570"/>
      <c r="R53" s="578" t="s">
        <v>3</v>
      </c>
      <c r="S53" s="579"/>
      <c r="T53" s="514" t="s">
        <v>117</v>
      </c>
      <c r="U53" s="512" t="s">
        <v>175</v>
      </c>
    </row>
    <row r="54" spans="2:21" s="64" customFormat="1" ht="15.6" customHeight="1" thickBot="1" x14ac:dyDescent="0.2">
      <c r="B54" s="525"/>
      <c r="C54" s="70"/>
      <c r="D54" s="71" t="s">
        <v>7</v>
      </c>
      <c r="E54" s="71"/>
      <c r="F54" s="72"/>
      <c r="G54" s="73" t="s">
        <v>54</v>
      </c>
      <c r="H54" s="571" t="s">
        <v>162</v>
      </c>
      <c r="I54" s="572"/>
      <c r="J54" s="68"/>
      <c r="K54" s="68"/>
      <c r="L54" s="68"/>
      <c r="M54" s="69"/>
      <c r="N54" s="74">
        <f>G7*G8*E53</f>
        <v>0</v>
      </c>
      <c r="O54" s="75" t="s">
        <v>1</v>
      </c>
      <c r="P54" s="573" t="s">
        <v>8</v>
      </c>
      <c r="Q54" s="574"/>
      <c r="R54" s="580"/>
      <c r="S54" s="581"/>
      <c r="T54" s="515"/>
      <c r="U54" s="513"/>
    </row>
    <row r="55" spans="2:21" s="76" customFormat="1" ht="18" customHeight="1" thickBot="1" x14ac:dyDescent="0.2">
      <c r="B55" s="77">
        <v>1</v>
      </c>
      <c r="D55" s="79" t="s">
        <v>195</v>
      </c>
      <c r="E55" s="79"/>
      <c r="F55" s="78"/>
      <c r="G55" s="80">
        <v>270</v>
      </c>
      <c r="H55" s="81">
        <v>50</v>
      </c>
      <c r="I55" s="82" t="s">
        <v>10</v>
      </c>
      <c r="J55" s="83">
        <f t="shared" ref="J55:J74" si="11">$E$53</f>
        <v>3</v>
      </c>
      <c r="K55" s="84">
        <f t="shared" ref="K55:K73" si="12">$G$8</f>
        <v>0</v>
      </c>
      <c r="L55" s="85">
        <f t="shared" ref="L55:L73" si="13">$G$7</f>
        <v>0</v>
      </c>
      <c r="M55" s="86">
        <f t="shared" ref="M55:M73" si="14">$G$9</f>
        <v>0</v>
      </c>
      <c r="N55" s="87">
        <f t="shared" ref="N55:N59" si="15">IF(H55&gt;0, H55*0.01*J55*K55*L55,"")</f>
        <v>0</v>
      </c>
      <c r="O55" s="88" t="s">
        <v>1</v>
      </c>
      <c r="P55" s="128"/>
      <c r="Q55" s="90" t="str">
        <f>IF(ISBLANK(H55),"",O55)</f>
        <v>kg</v>
      </c>
      <c r="R55" s="91">
        <f t="shared" ref="R55:R74" si="16">IF(ISBLANK(H55),"",N55-P55)</f>
        <v>0</v>
      </c>
      <c r="S55" s="96" t="str">
        <f>IF(ISBLANK(H55),"",O55)</f>
        <v>kg</v>
      </c>
      <c r="T55" s="271">
        <f t="shared" ref="T55:T74" si="17">IF(ISBLANK(H55),"",(N55-P55)*G55)</f>
        <v>0</v>
      </c>
      <c r="U55" s="94" t="e">
        <f t="shared" ref="U55:U74" si="18">IF(ISBLANK(H55),"",T55/M55)</f>
        <v>#DIV/0!</v>
      </c>
    </row>
    <row r="56" spans="2:21" s="76" customFormat="1" ht="18" customHeight="1" thickBot="1" x14ac:dyDescent="0.2">
      <c r="B56" s="77">
        <v>2</v>
      </c>
      <c r="D56" s="129"/>
      <c r="E56" s="129"/>
      <c r="F56" s="78"/>
      <c r="G56" s="80"/>
      <c r="H56" s="81"/>
      <c r="I56" s="82" t="s">
        <v>10</v>
      </c>
      <c r="J56" s="83">
        <f t="shared" si="11"/>
        <v>3</v>
      </c>
      <c r="K56" s="95">
        <f t="shared" si="12"/>
        <v>0</v>
      </c>
      <c r="L56" s="85">
        <f t="shared" si="13"/>
        <v>0</v>
      </c>
      <c r="M56" s="86">
        <f t="shared" si="14"/>
        <v>0</v>
      </c>
      <c r="N56" s="87" t="str">
        <f t="shared" si="15"/>
        <v/>
      </c>
      <c r="O56" s="88" t="s">
        <v>1</v>
      </c>
      <c r="P56" s="128"/>
      <c r="Q56" s="90" t="str">
        <f t="shared" ref="Q56:Q59" si="19">IF(ISBLANK(H56),"",O56)</f>
        <v/>
      </c>
      <c r="R56" s="91" t="str">
        <f t="shared" si="16"/>
        <v/>
      </c>
      <c r="S56" s="96" t="str">
        <f t="shared" ref="S56:S74" si="20">IF(ISBLANK(H56),"",O56)</f>
        <v/>
      </c>
      <c r="T56" s="271" t="str">
        <f t="shared" si="17"/>
        <v/>
      </c>
      <c r="U56" s="97" t="str">
        <f t="shared" si="18"/>
        <v/>
      </c>
    </row>
    <row r="57" spans="2:21" s="76" customFormat="1" ht="18" customHeight="1" thickBot="1" x14ac:dyDescent="0.2">
      <c r="B57" s="77">
        <v>3</v>
      </c>
      <c r="D57" s="79"/>
      <c r="E57" s="79"/>
      <c r="F57" s="78"/>
      <c r="G57" s="80"/>
      <c r="H57" s="81"/>
      <c r="I57" s="82" t="s">
        <v>10</v>
      </c>
      <c r="J57" s="83">
        <f t="shared" si="11"/>
        <v>3</v>
      </c>
      <c r="K57" s="95">
        <f t="shared" si="12"/>
        <v>0</v>
      </c>
      <c r="L57" s="85">
        <f t="shared" si="13"/>
        <v>0</v>
      </c>
      <c r="M57" s="86">
        <f t="shared" si="14"/>
        <v>0</v>
      </c>
      <c r="N57" s="87" t="str">
        <f t="shared" si="15"/>
        <v/>
      </c>
      <c r="O57" s="88" t="s">
        <v>1</v>
      </c>
      <c r="P57" s="128"/>
      <c r="Q57" s="90" t="str">
        <f t="shared" si="19"/>
        <v/>
      </c>
      <c r="R57" s="91" t="str">
        <f t="shared" si="16"/>
        <v/>
      </c>
      <c r="S57" s="96" t="str">
        <f t="shared" si="20"/>
        <v/>
      </c>
      <c r="T57" s="271" t="str">
        <f t="shared" si="17"/>
        <v/>
      </c>
      <c r="U57" s="97" t="str">
        <f t="shared" si="18"/>
        <v/>
      </c>
    </row>
    <row r="58" spans="2:21" s="76" customFormat="1" ht="18" customHeight="1" thickBot="1" x14ac:dyDescent="0.2">
      <c r="B58" s="77">
        <v>4</v>
      </c>
      <c r="D58" s="79"/>
      <c r="E58" s="79"/>
      <c r="F58" s="78"/>
      <c r="G58" s="98"/>
      <c r="H58" s="99"/>
      <c r="I58" s="82" t="s">
        <v>10</v>
      </c>
      <c r="J58" s="83">
        <f t="shared" si="11"/>
        <v>3</v>
      </c>
      <c r="K58" s="95">
        <f t="shared" si="12"/>
        <v>0</v>
      </c>
      <c r="L58" s="85">
        <f t="shared" si="13"/>
        <v>0</v>
      </c>
      <c r="M58" s="86">
        <f t="shared" si="14"/>
        <v>0</v>
      </c>
      <c r="N58" s="87" t="str">
        <f t="shared" si="15"/>
        <v/>
      </c>
      <c r="O58" s="88" t="s">
        <v>1</v>
      </c>
      <c r="P58" s="128"/>
      <c r="Q58" s="90" t="str">
        <f t="shared" si="19"/>
        <v/>
      </c>
      <c r="R58" s="91" t="str">
        <f t="shared" si="16"/>
        <v/>
      </c>
      <c r="S58" s="96" t="str">
        <f t="shared" si="20"/>
        <v/>
      </c>
      <c r="T58" s="271" t="str">
        <f t="shared" si="17"/>
        <v/>
      </c>
      <c r="U58" s="97" t="str">
        <f t="shared" si="18"/>
        <v/>
      </c>
    </row>
    <row r="59" spans="2:21" s="76" customFormat="1" ht="18" customHeight="1" thickBot="1" x14ac:dyDescent="0.2">
      <c r="B59" s="77">
        <v>5</v>
      </c>
      <c r="C59" s="130"/>
      <c r="D59" s="79"/>
      <c r="E59" s="79"/>
      <c r="F59" s="78"/>
      <c r="G59" s="80"/>
      <c r="H59" s="81"/>
      <c r="I59" s="82" t="s">
        <v>10</v>
      </c>
      <c r="J59" s="83">
        <f t="shared" si="11"/>
        <v>3</v>
      </c>
      <c r="K59" s="95">
        <f t="shared" si="12"/>
        <v>0</v>
      </c>
      <c r="L59" s="85">
        <f t="shared" si="13"/>
        <v>0</v>
      </c>
      <c r="M59" s="86">
        <f t="shared" si="14"/>
        <v>0</v>
      </c>
      <c r="N59" s="87" t="str">
        <f t="shared" si="15"/>
        <v/>
      </c>
      <c r="O59" s="88" t="s">
        <v>1</v>
      </c>
      <c r="P59" s="128"/>
      <c r="Q59" s="90" t="str">
        <f t="shared" si="19"/>
        <v/>
      </c>
      <c r="R59" s="91" t="str">
        <f t="shared" si="16"/>
        <v/>
      </c>
      <c r="S59" s="96" t="str">
        <f t="shared" si="20"/>
        <v/>
      </c>
      <c r="T59" s="271" t="str">
        <f t="shared" si="17"/>
        <v/>
      </c>
      <c r="U59" s="97" t="str">
        <f t="shared" si="18"/>
        <v/>
      </c>
    </row>
    <row r="60" spans="2:21" s="76" customFormat="1" ht="18" customHeight="1" thickBot="1" x14ac:dyDescent="0.2">
      <c r="B60" s="77">
        <v>6</v>
      </c>
      <c r="D60" s="79"/>
      <c r="E60" s="79"/>
      <c r="F60" s="78"/>
      <c r="G60" s="80"/>
      <c r="H60" s="81"/>
      <c r="I60" s="82" t="s">
        <v>10</v>
      </c>
      <c r="J60" s="83">
        <f t="shared" si="11"/>
        <v>3</v>
      </c>
      <c r="K60" s="95">
        <f t="shared" si="12"/>
        <v>0</v>
      </c>
      <c r="L60" s="85">
        <f t="shared" si="13"/>
        <v>0</v>
      </c>
      <c r="M60" s="86">
        <f t="shared" si="14"/>
        <v>0</v>
      </c>
      <c r="N60" s="87" t="str">
        <f t="shared" ref="N60:N74" si="21">IF(H60&gt;0, H60*0.01*J60*K60*L60,"")</f>
        <v/>
      </c>
      <c r="O60" s="88" t="s">
        <v>1</v>
      </c>
      <c r="P60" s="128"/>
      <c r="Q60" s="90" t="str">
        <f t="shared" ref="Q60:Q74" si="22">IF(ISBLANK(H60),"",O60)</f>
        <v/>
      </c>
      <c r="R60" s="91" t="str">
        <f t="shared" si="16"/>
        <v/>
      </c>
      <c r="S60" s="96" t="str">
        <f t="shared" si="20"/>
        <v/>
      </c>
      <c r="T60" s="271" t="str">
        <f t="shared" si="17"/>
        <v/>
      </c>
      <c r="U60" s="97" t="str">
        <f t="shared" si="18"/>
        <v/>
      </c>
    </row>
    <row r="61" spans="2:21" s="76" customFormat="1" ht="18" customHeight="1" thickBot="1" x14ac:dyDescent="0.2">
      <c r="B61" s="77">
        <v>7</v>
      </c>
      <c r="D61" s="79"/>
      <c r="E61" s="79"/>
      <c r="F61" s="78"/>
      <c r="G61" s="80"/>
      <c r="H61" s="81"/>
      <c r="I61" s="82" t="s">
        <v>10</v>
      </c>
      <c r="J61" s="83">
        <f t="shared" si="11"/>
        <v>3</v>
      </c>
      <c r="K61" s="95">
        <f t="shared" si="12"/>
        <v>0</v>
      </c>
      <c r="L61" s="85">
        <f t="shared" si="13"/>
        <v>0</v>
      </c>
      <c r="M61" s="86">
        <f t="shared" si="14"/>
        <v>0</v>
      </c>
      <c r="N61" s="87" t="str">
        <f t="shared" si="21"/>
        <v/>
      </c>
      <c r="O61" s="88" t="s">
        <v>1</v>
      </c>
      <c r="P61" s="128"/>
      <c r="Q61" s="90" t="str">
        <f t="shared" si="22"/>
        <v/>
      </c>
      <c r="R61" s="91" t="str">
        <f t="shared" ref="R61" si="23">IF(ISBLANK(H61),"",N61-P61)</f>
        <v/>
      </c>
      <c r="S61" s="96" t="str">
        <f t="shared" ref="S61" si="24">IF(ISBLANK(H61),"",O61)</f>
        <v/>
      </c>
      <c r="T61" s="271" t="str">
        <f t="shared" ref="T61" si="25">IF(ISBLANK(H61),"",(N61-P61)*G61)</f>
        <v/>
      </c>
      <c r="U61" s="97" t="str">
        <f t="shared" ref="U61" si="26">IF(ISBLANK(H61),"",T61/M61)</f>
        <v/>
      </c>
    </row>
    <row r="62" spans="2:21" s="76" customFormat="1" ht="18" customHeight="1" thickBot="1" x14ac:dyDescent="0.2">
      <c r="B62" s="77">
        <v>8</v>
      </c>
      <c r="D62" s="79"/>
      <c r="E62" s="79"/>
      <c r="F62" s="78"/>
      <c r="G62" s="80"/>
      <c r="H62" s="81"/>
      <c r="I62" s="82" t="s">
        <v>10</v>
      </c>
      <c r="J62" s="83">
        <f t="shared" si="11"/>
        <v>3</v>
      </c>
      <c r="K62" s="95">
        <f t="shared" si="12"/>
        <v>0</v>
      </c>
      <c r="L62" s="85">
        <f t="shared" si="13"/>
        <v>0</v>
      </c>
      <c r="M62" s="86">
        <f t="shared" si="14"/>
        <v>0</v>
      </c>
      <c r="N62" s="87" t="str">
        <f t="shared" ref="N62" si="27">IF(H62&gt;0, H62*0.01*J62*K62*L62,"")</f>
        <v/>
      </c>
      <c r="O62" s="88" t="s">
        <v>1</v>
      </c>
      <c r="P62" s="128"/>
      <c r="Q62" s="90" t="str">
        <f t="shared" ref="Q62" si="28">IF(ISBLANK(H62),"",O62)</f>
        <v/>
      </c>
      <c r="R62" s="91"/>
      <c r="S62" s="96"/>
      <c r="T62" s="271"/>
      <c r="U62" s="97"/>
    </row>
    <row r="63" spans="2:21" s="76" customFormat="1" ht="18" customHeight="1" thickBot="1" x14ac:dyDescent="0.2">
      <c r="B63" s="77">
        <v>9</v>
      </c>
      <c r="D63" s="79"/>
      <c r="E63" s="79"/>
      <c r="F63" s="78"/>
      <c r="G63" s="80"/>
      <c r="H63" s="81"/>
      <c r="I63" s="82" t="s">
        <v>10</v>
      </c>
      <c r="J63" s="83">
        <f t="shared" si="11"/>
        <v>3</v>
      </c>
      <c r="K63" s="95">
        <f t="shared" si="12"/>
        <v>0</v>
      </c>
      <c r="L63" s="85">
        <f t="shared" si="13"/>
        <v>0</v>
      </c>
      <c r="M63" s="86">
        <f t="shared" si="14"/>
        <v>0</v>
      </c>
      <c r="N63" s="87" t="str">
        <f t="shared" si="21"/>
        <v/>
      </c>
      <c r="O63" s="88" t="s">
        <v>1</v>
      </c>
      <c r="P63" s="128"/>
      <c r="Q63" s="90" t="str">
        <f t="shared" si="22"/>
        <v/>
      </c>
      <c r="R63" s="91"/>
      <c r="S63" s="96"/>
      <c r="T63" s="271"/>
      <c r="U63" s="97"/>
    </row>
    <row r="64" spans="2:21" s="76" customFormat="1" ht="18" customHeight="1" thickBot="1" x14ac:dyDescent="0.2">
      <c r="B64" s="77">
        <v>10</v>
      </c>
      <c r="D64" s="79"/>
      <c r="E64" s="79"/>
      <c r="F64" s="78"/>
      <c r="G64" s="80"/>
      <c r="H64" s="81"/>
      <c r="I64" s="82" t="s">
        <v>10</v>
      </c>
      <c r="J64" s="83">
        <f t="shared" si="11"/>
        <v>3</v>
      </c>
      <c r="K64" s="95">
        <f t="shared" si="12"/>
        <v>0</v>
      </c>
      <c r="L64" s="85">
        <f t="shared" si="13"/>
        <v>0</v>
      </c>
      <c r="M64" s="86">
        <f t="shared" si="14"/>
        <v>0</v>
      </c>
      <c r="N64" s="87" t="str">
        <f t="shared" si="21"/>
        <v/>
      </c>
      <c r="O64" s="88" t="s">
        <v>1</v>
      </c>
      <c r="P64" s="128"/>
      <c r="Q64" s="90" t="str">
        <f t="shared" si="22"/>
        <v/>
      </c>
      <c r="R64" s="91"/>
      <c r="S64" s="96"/>
      <c r="T64" s="271"/>
      <c r="U64" s="97"/>
    </row>
    <row r="65" spans="2:21" s="76" customFormat="1" ht="18" customHeight="1" thickBot="1" x14ac:dyDescent="0.2">
      <c r="B65" s="77">
        <v>11</v>
      </c>
      <c r="D65" s="79"/>
      <c r="E65" s="79"/>
      <c r="F65" s="78"/>
      <c r="G65" s="80"/>
      <c r="H65" s="81"/>
      <c r="I65" s="82" t="s">
        <v>10</v>
      </c>
      <c r="J65" s="83">
        <f t="shared" si="11"/>
        <v>3</v>
      </c>
      <c r="K65" s="95">
        <f t="shared" si="12"/>
        <v>0</v>
      </c>
      <c r="L65" s="85">
        <f t="shared" si="13"/>
        <v>0</v>
      </c>
      <c r="M65" s="86">
        <f t="shared" si="14"/>
        <v>0</v>
      </c>
      <c r="N65" s="87" t="str">
        <f t="shared" si="21"/>
        <v/>
      </c>
      <c r="O65" s="88" t="s">
        <v>1</v>
      </c>
      <c r="P65" s="128"/>
      <c r="Q65" s="90" t="str">
        <f t="shared" si="22"/>
        <v/>
      </c>
      <c r="R65" s="91"/>
      <c r="S65" s="96"/>
      <c r="T65" s="271"/>
      <c r="U65" s="97"/>
    </row>
    <row r="66" spans="2:21" s="76" customFormat="1" ht="18" customHeight="1" thickBot="1" x14ac:dyDescent="0.2">
      <c r="B66" s="77">
        <v>12</v>
      </c>
      <c r="D66" s="79"/>
      <c r="E66" s="79"/>
      <c r="F66" s="78"/>
      <c r="G66" s="80"/>
      <c r="H66" s="81"/>
      <c r="I66" s="82" t="s">
        <v>10</v>
      </c>
      <c r="J66" s="83">
        <f t="shared" si="11"/>
        <v>3</v>
      </c>
      <c r="K66" s="95">
        <f t="shared" si="12"/>
        <v>0</v>
      </c>
      <c r="L66" s="85">
        <f t="shared" si="13"/>
        <v>0</v>
      </c>
      <c r="M66" s="86">
        <f t="shared" si="14"/>
        <v>0</v>
      </c>
      <c r="N66" s="87" t="str">
        <f t="shared" si="21"/>
        <v/>
      </c>
      <c r="O66" s="88" t="s">
        <v>1</v>
      </c>
      <c r="P66" s="128"/>
      <c r="Q66" s="90" t="str">
        <f t="shared" si="22"/>
        <v/>
      </c>
      <c r="R66" s="91"/>
      <c r="S66" s="96"/>
      <c r="T66" s="271"/>
      <c r="U66" s="97"/>
    </row>
    <row r="67" spans="2:21" s="76" customFormat="1" ht="18" customHeight="1" thickBot="1" x14ac:dyDescent="0.2">
      <c r="B67" s="77">
        <v>13</v>
      </c>
      <c r="D67" s="79"/>
      <c r="E67" s="79"/>
      <c r="F67" s="78"/>
      <c r="G67" s="80"/>
      <c r="H67" s="81"/>
      <c r="I67" s="82" t="s">
        <v>10</v>
      </c>
      <c r="J67" s="83">
        <f t="shared" si="11"/>
        <v>3</v>
      </c>
      <c r="K67" s="95">
        <f t="shared" si="12"/>
        <v>0</v>
      </c>
      <c r="L67" s="85">
        <f t="shared" si="13"/>
        <v>0</v>
      </c>
      <c r="M67" s="86">
        <f t="shared" si="14"/>
        <v>0</v>
      </c>
      <c r="N67" s="87" t="str">
        <f t="shared" si="21"/>
        <v/>
      </c>
      <c r="O67" s="88" t="s">
        <v>1</v>
      </c>
      <c r="P67" s="128"/>
      <c r="Q67" s="90" t="str">
        <f t="shared" si="22"/>
        <v/>
      </c>
      <c r="R67" s="91"/>
      <c r="S67" s="96"/>
      <c r="T67" s="271"/>
      <c r="U67" s="97"/>
    </row>
    <row r="68" spans="2:21" s="76" customFormat="1" ht="18" customHeight="1" thickBot="1" x14ac:dyDescent="0.2">
      <c r="B68" s="77">
        <v>14</v>
      </c>
      <c r="D68" s="79"/>
      <c r="E68" s="79"/>
      <c r="F68" s="78"/>
      <c r="G68" s="80"/>
      <c r="H68" s="81"/>
      <c r="I68" s="82" t="s">
        <v>10</v>
      </c>
      <c r="J68" s="83">
        <f t="shared" si="11"/>
        <v>3</v>
      </c>
      <c r="K68" s="95">
        <f t="shared" si="12"/>
        <v>0</v>
      </c>
      <c r="L68" s="85">
        <f t="shared" si="13"/>
        <v>0</v>
      </c>
      <c r="M68" s="86">
        <f t="shared" si="14"/>
        <v>0</v>
      </c>
      <c r="N68" s="87" t="str">
        <f t="shared" si="21"/>
        <v/>
      </c>
      <c r="O68" s="88" t="s">
        <v>1</v>
      </c>
      <c r="P68" s="128"/>
      <c r="Q68" s="90" t="str">
        <f t="shared" si="22"/>
        <v/>
      </c>
      <c r="R68" s="91" t="str">
        <f t="shared" si="16"/>
        <v/>
      </c>
      <c r="S68" s="96" t="str">
        <f t="shared" si="20"/>
        <v/>
      </c>
      <c r="T68" s="271" t="str">
        <f t="shared" si="17"/>
        <v/>
      </c>
      <c r="U68" s="97" t="str">
        <f t="shared" si="18"/>
        <v/>
      </c>
    </row>
    <row r="69" spans="2:21" s="76" customFormat="1" ht="18" customHeight="1" thickBot="1" x14ac:dyDescent="0.2">
      <c r="B69" s="77">
        <v>15</v>
      </c>
      <c r="D69" s="79"/>
      <c r="E69" s="79"/>
      <c r="F69" s="78"/>
      <c r="G69" s="80"/>
      <c r="H69" s="81"/>
      <c r="I69" s="82" t="s">
        <v>10</v>
      </c>
      <c r="J69" s="83">
        <f t="shared" si="11"/>
        <v>3</v>
      </c>
      <c r="K69" s="95">
        <f t="shared" si="12"/>
        <v>0</v>
      </c>
      <c r="L69" s="85">
        <f t="shared" si="13"/>
        <v>0</v>
      </c>
      <c r="M69" s="86">
        <f t="shared" si="14"/>
        <v>0</v>
      </c>
      <c r="N69" s="87" t="str">
        <f t="shared" si="21"/>
        <v/>
      </c>
      <c r="O69" s="88" t="s">
        <v>1</v>
      </c>
      <c r="P69" s="128"/>
      <c r="Q69" s="90" t="str">
        <f t="shared" si="22"/>
        <v/>
      </c>
      <c r="R69" s="91" t="str">
        <f t="shared" si="16"/>
        <v/>
      </c>
      <c r="S69" s="96" t="str">
        <f t="shared" si="20"/>
        <v/>
      </c>
      <c r="T69" s="271" t="str">
        <f t="shared" si="17"/>
        <v/>
      </c>
      <c r="U69" s="97" t="str">
        <f t="shared" si="18"/>
        <v/>
      </c>
    </row>
    <row r="70" spans="2:21" s="76" customFormat="1" ht="18" customHeight="1" thickBot="1" x14ac:dyDescent="0.2">
      <c r="B70" s="77">
        <v>16</v>
      </c>
      <c r="D70" s="79"/>
      <c r="E70" s="79"/>
      <c r="F70" s="78"/>
      <c r="G70" s="80"/>
      <c r="H70" s="81"/>
      <c r="I70" s="82" t="s">
        <v>10</v>
      </c>
      <c r="J70" s="83">
        <f t="shared" si="11"/>
        <v>3</v>
      </c>
      <c r="K70" s="95">
        <f t="shared" si="12"/>
        <v>0</v>
      </c>
      <c r="L70" s="85">
        <f t="shared" si="13"/>
        <v>0</v>
      </c>
      <c r="M70" s="86">
        <f t="shared" si="14"/>
        <v>0</v>
      </c>
      <c r="N70" s="87" t="str">
        <f t="shared" si="21"/>
        <v/>
      </c>
      <c r="O70" s="88" t="s">
        <v>1</v>
      </c>
      <c r="P70" s="128"/>
      <c r="Q70" s="90" t="str">
        <f t="shared" si="22"/>
        <v/>
      </c>
      <c r="R70" s="91" t="str">
        <f t="shared" si="16"/>
        <v/>
      </c>
      <c r="S70" s="96" t="str">
        <f t="shared" si="20"/>
        <v/>
      </c>
      <c r="T70" s="271" t="str">
        <f t="shared" si="17"/>
        <v/>
      </c>
      <c r="U70" s="97" t="str">
        <f t="shared" si="18"/>
        <v/>
      </c>
    </row>
    <row r="71" spans="2:21" s="76" customFormat="1" ht="18" customHeight="1" thickBot="1" x14ac:dyDescent="0.2">
      <c r="B71" s="77">
        <v>17</v>
      </c>
      <c r="D71" s="79"/>
      <c r="E71" s="79"/>
      <c r="F71" s="78"/>
      <c r="G71" s="80"/>
      <c r="H71" s="81"/>
      <c r="I71" s="82" t="s">
        <v>10</v>
      </c>
      <c r="J71" s="83">
        <f t="shared" si="11"/>
        <v>3</v>
      </c>
      <c r="K71" s="95">
        <f t="shared" si="12"/>
        <v>0</v>
      </c>
      <c r="L71" s="85">
        <f t="shared" si="13"/>
        <v>0</v>
      </c>
      <c r="M71" s="86">
        <f t="shared" si="14"/>
        <v>0</v>
      </c>
      <c r="N71" s="87" t="str">
        <f t="shared" si="21"/>
        <v/>
      </c>
      <c r="O71" s="88" t="s">
        <v>1</v>
      </c>
      <c r="P71" s="128"/>
      <c r="Q71" s="90" t="str">
        <f t="shared" si="22"/>
        <v/>
      </c>
      <c r="R71" s="91" t="str">
        <f t="shared" si="16"/>
        <v/>
      </c>
      <c r="S71" s="96" t="str">
        <f t="shared" si="20"/>
        <v/>
      </c>
      <c r="T71" s="271"/>
      <c r="U71" s="97"/>
    </row>
    <row r="72" spans="2:21" s="76" customFormat="1" ht="18" customHeight="1" thickBot="1" x14ac:dyDescent="0.2">
      <c r="B72" s="77">
        <v>18</v>
      </c>
      <c r="D72" s="79"/>
      <c r="E72" s="79"/>
      <c r="F72" s="78"/>
      <c r="G72" s="80"/>
      <c r="H72" s="81"/>
      <c r="I72" s="82" t="s">
        <v>10</v>
      </c>
      <c r="J72" s="83">
        <f t="shared" si="11"/>
        <v>3</v>
      </c>
      <c r="K72" s="95">
        <f t="shared" si="12"/>
        <v>0</v>
      </c>
      <c r="L72" s="85">
        <f t="shared" si="13"/>
        <v>0</v>
      </c>
      <c r="M72" s="86">
        <f t="shared" si="14"/>
        <v>0</v>
      </c>
      <c r="N72" s="87" t="str">
        <f t="shared" si="21"/>
        <v/>
      </c>
      <c r="O72" s="88" t="s">
        <v>1</v>
      </c>
      <c r="P72" s="128"/>
      <c r="Q72" s="90" t="str">
        <f t="shared" si="22"/>
        <v/>
      </c>
      <c r="R72" s="91" t="str">
        <f t="shared" si="16"/>
        <v/>
      </c>
      <c r="S72" s="96" t="str">
        <f t="shared" si="20"/>
        <v/>
      </c>
      <c r="T72" s="271"/>
      <c r="U72" s="97"/>
    </row>
    <row r="73" spans="2:21" s="76" customFormat="1" ht="18" customHeight="1" thickBot="1" x14ac:dyDescent="0.2">
      <c r="B73" s="77">
        <v>19</v>
      </c>
      <c r="D73" s="79"/>
      <c r="E73" s="79"/>
      <c r="F73" s="78"/>
      <c r="G73" s="80"/>
      <c r="H73" s="81"/>
      <c r="I73" s="82" t="s">
        <v>10</v>
      </c>
      <c r="J73" s="83">
        <f t="shared" si="11"/>
        <v>3</v>
      </c>
      <c r="K73" s="95">
        <f t="shared" si="12"/>
        <v>0</v>
      </c>
      <c r="L73" s="85">
        <f t="shared" si="13"/>
        <v>0</v>
      </c>
      <c r="M73" s="86">
        <f t="shared" si="14"/>
        <v>0</v>
      </c>
      <c r="N73" s="87" t="str">
        <f t="shared" si="21"/>
        <v/>
      </c>
      <c r="O73" s="88" t="s">
        <v>1</v>
      </c>
      <c r="P73" s="128"/>
      <c r="Q73" s="90" t="str">
        <f t="shared" si="22"/>
        <v/>
      </c>
      <c r="R73" s="91" t="str">
        <f t="shared" si="16"/>
        <v/>
      </c>
      <c r="S73" s="96" t="str">
        <f t="shared" si="20"/>
        <v/>
      </c>
      <c r="T73" s="271" t="str">
        <f t="shared" si="17"/>
        <v/>
      </c>
      <c r="U73" s="97" t="str">
        <f t="shared" si="18"/>
        <v/>
      </c>
    </row>
    <row r="74" spans="2:21" s="76" customFormat="1" ht="18" customHeight="1" thickBot="1" x14ac:dyDescent="0.2">
      <c r="B74" s="77">
        <v>20</v>
      </c>
      <c r="D74" s="129"/>
      <c r="E74" s="129"/>
      <c r="F74" s="78"/>
      <c r="G74" s="80"/>
      <c r="H74" s="81"/>
      <c r="I74" s="82" t="s">
        <v>10</v>
      </c>
      <c r="J74" s="131">
        <f t="shared" si="11"/>
        <v>3</v>
      </c>
      <c r="K74" s="102">
        <f>$G$8</f>
        <v>0</v>
      </c>
      <c r="L74" s="103">
        <f>$G$7</f>
        <v>0</v>
      </c>
      <c r="M74" s="104">
        <f>$G$9</f>
        <v>0</v>
      </c>
      <c r="N74" s="87" t="str">
        <f t="shared" si="21"/>
        <v/>
      </c>
      <c r="O74" s="88" t="s">
        <v>1</v>
      </c>
      <c r="P74" s="128"/>
      <c r="Q74" s="90" t="str">
        <f t="shared" si="22"/>
        <v/>
      </c>
      <c r="R74" s="91" t="str">
        <f t="shared" si="16"/>
        <v/>
      </c>
      <c r="S74" s="96" t="str">
        <f t="shared" si="20"/>
        <v/>
      </c>
      <c r="T74" s="271" t="str">
        <f t="shared" si="17"/>
        <v/>
      </c>
      <c r="U74" s="106" t="str">
        <f t="shared" si="18"/>
        <v/>
      </c>
    </row>
    <row r="75" spans="2:21" s="76" customFormat="1" ht="7.9" customHeight="1" thickBot="1" x14ac:dyDescent="0.2">
      <c r="B75" s="132"/>
      <c r="D75" s="78"/>
      <c r="E75" s="78"/>
      <c r="F75" s="78"/>
      <c r="G75" s="539"/>
      <c r="H75" s="536">
        <f>SUM(H55:H73)</f>
        <v>50</v>
      </c>
      <c r="I75" s="587" t="s">
        <v>10</v>
      </c>
      <c r="J75" s="83"/>
      <c r="K75" s="86"/>
      <c r="L75" s="86"/>
      <c r="M75" s="86"/>
      <c r="N75" s="545">
        <f>SUM(N55:N74)</f>
        <v>0</v>
      </c>
      <c r="O75" s="133"/>
      <c r="P75" s="100"/>
      <c r="Q75" s="134"/>
      <c r="R75" s="584"/>
      <c r="S75" s="115"/>
      <c r="T75" s="585">
        <f>SUM(T55:T74)</f>
        <v>0</v>
      </c>
      <c r="U75" s="548" t="e">
        <f>SUM(U55:U74)</f>
        <v>#DIV/0!</v>
      </c>
    </row>
    <row r="76" spans="2:21" s="76" customFormat="1" ht="12" x14ac:dyDescent="0.15">
      <c r="B76" s="135"/>
      <c r="C76" s="136"/>
      <c r="D76" s="118" t="s">
        <v>69</v>
      </c>
      <c r="E76" s="118"/>
      <c r="F76" s="118"/>
      <c r="G76" s="539"/>
      <c r="H76" s="536"/>
      <c r="I76" s="587"/>
      <c r="J76" s="119"/>
      <c r="K76" s="119"/>
      <c r="L76" s="119"/>
      <c r="M76" s="119"/>
      <c r="N76" s="545"/>
      <c r="O76" s="137" t="s">
        <v>1</v>
      </c>
      <c r="P76" s="138">
        <f>SUM(P55:P74)</f>
        <v>0</v>
      </c>
      <c r="Q76" s="122" t="s">
        <v>1</v>
      </c>
      <c r="R76" s="584"/>
      <c r="S76" s="139"/>
      <c r="T76" s="585"/>
      <c r="U76" s="548"/>
    </row>
    <row r="77" spans="2:21" s="140" customFormat="1" ht="9.75" customHeight="1" x14ac:dyDescent="0.15">
      <c r="B77" s="141"/>
      <c r="C77" s="141"/>
      <c r="D77" s="142"/>
      <c r="E77" s="142"/>
      <c r="F77" s="142"/>
      <c r="G77" s="143"/>
      <c r="H77" s="144"/>
      <c r="I77" s="143"/>
      <c r="J77" s="145"/>
      <c r="K77" s="145"/>
      <c r="L77" s="145"/>
      <c r="M77" s="145"/>
      <c r="N77" s="146"/>
      <c r="O77" s="147"/>
      <c r="P77" s="148"/>
      <c r="Q77" s="149"/>
      <c r="R77" s="150"/>
      <c r="S77" s="151"/>
      <c r="T77" s="152"/>
      <c r="U77" s="153"/>
    </row>
    <row r="78" spans="2:21" s="64" customFormat="1" ht="17.45" customHeight="1" thickBot="1" x14ac:dyDescent="0.2">
      <c r="B78" s="525" t="s">
        <v>167</v>
      </c>
      <c r="C78" s="550" t="s">
        <v>59</v>
      </c>
      <c r="D78" s="551"/>
      <c r="E78" s="551"/>
      <c r="F78" s="552"/>
      <c r="G78" s="527" t="s">
        <v>55</v>
      </c>
      <c r="H78" s="528" t="s">
        <v>21</v>
      </c>
      <c r="I78" s="528"/>
      <c r="J78" s="529" t="s">
        <v>22</v>
      </c>
      <c r="K78" s="529" t="s">
        <v>22</v>
      </c>
      <c r="L78" s="529" t="s">
        <v>22</v>
      </c>
      <c r="M78" s="530" t="s">
        <v>2</v>
      </c>
      <c r="N78" s="531" t="s">
        <v>5</v>
      </c>
      <c r="O78" s="531"/>
      <c r="P78" s="586" t="s">
        <v>6</v>
      </c>
      <c r="Q78" s="586"/>
      <c r="R78" s="520" t="s">
        <v>3</v>
      </c>
      <c r="S78" s="520"/>
      <c r="T78" s="514" t="s">
        <v>117</v>
      </c>
      <c r="U78" s="512" t="s">
        <v>175</v>
      </c>
    </row>
    <row r="79" spans="2:21" s="64" customFormat="1" ht="13.9" customHeight="1" thickBot="1" x14ac:dyDescent="0.2">
      <c r="B79" s="525"/>
      <c r="C79" s="553"/>
      <c r="D79" s="554"/>
      <c r="E79" s="554"/>
      <c r="F79" s="555"/>
      <c r="G79" s="527"/>
      <c r="H79" s="528" t="s">
        <v>21</v>
      </c>
      <c r="I79" s="528"/>
      <c r="J79" s="529"/>
      <c r="K79" s="529"/>
      <c r="L79" s="529"/>
      <c r="M79" s="530"/>
      <c r="N79" s="531"/>
      <c r="O79" s="531"/>
      <c r="P79" s="586"/>
      <c r="Q79" s="586"/>
      <c r="R79" s="520"/>
      <c r="S79" s="520"/>
      <c r="T79" s="515"/>
      <c r="U79" s="513"/>
    </row>
    <row r="80" spans="2:21" s="64" customFormat="1" ht="18" customHeight="1" thickBot="1" x14ac:dyDescent="0.2">
      <c r="B80" s="77">
        <v>1</v>
      </c>
      <c r="C80" s="154"/>
      <c r="D80" s="542" t="s">
        <v>186</v>
      </c>
      <c r="E80" s="542"/>
      <c r="F80" s="155"/>
      <c r="G80" s="80">
        <v>880</v>
      </c>
      <c r="H80" s="534" t="s">
        <v>1</v>
      </c>
      <c r="I80" s="534"/>
      <c r="J80" s="283"/>
      <c r="K80" s="284"/>
      <c r="L80" s="285"/>
      <c r="M80" s="86">
        <f t="shared" ref="M80:M99" si="29">$G$9</f>
        <v>0</v>
      </c>
      <c r="N80" s="286">
        <v>10</v>
      </c>
      <c r="O80" s="88" t="str">
        <f t="shared" ref="O80:O81" si="30">IF(ISBLANK(H80),"",H80)</f>
        <v>kg</v>
      </c>
      <c r="P80" s="287">
        <v>0</v>
      </c>
      <c r="Q80" s="90" t="str">
        <f t="shared" ref="Q80:Q81" si="31">IF(ISBLANK(H80),"",H80)</f>
        <v>kg</v>
      </c>
      <c r="R80" s="91">
        <f>IF(ISBLANK(N80),"",N80-P80)</f>
        <v>10</v>
      </c>
      <c r="S80" s="92" t="str">
        <f>IF(ISBLANK(N80),"",O80)</f>
        <v>kg</v>
      </c>
      <c r="T80" s="288">
        <f t="shared" ref="T80:T81" si="32">IF(ISBLANK(N80),"",(N80-P80)*G80)</f>
        <v>8800</v>
      </c>
      <c r="U80" s="289" t="e">
        <f t="shared" ref="U80:U81" si="33">IF(ISBLANK(N80),"",T80/M80)</f>
        <v>#DIV/0!</v>
      </c>
    </row>
    <row r="81" spans="2:21" s="64" customFormat="1" ht="18" customHeight="1" thickBot="1" x14ac:dyDescent="0.2">
      <c r="B81" s="77">
        <v>2</v>
      </c>
      <c r="C81" s="154"/>
      <c r="D81" s="542" t="s">
        <v>187</v>
      </c>
      <c r="E81" s="542"/>
      <c r="F81" s="155"/>
      <c r="G81" s="80"/>
      <c r="H81" s="534"/>
      <c r="I81" s="534"/>
      <c r="J81" s="283"/>
      <c r="K81" s="290"/>
      <c r="L81" s="285"/>
      <c r="M81" s="86"/>
      <c r="N81" s="286"/>
      <c r="O81" s="88" t="str">
        <f t="shared" si="30"/>
        <v/>
      </c>
      <c r="P81" s="287"/>
      <c r="Q81" s="90" t="str">
        <f t="shared" si="31"/>
        <v/>
      </c>
      <c r="R81" s="307" t="str">
        <f t="shared" ref="R81:R82" si="34">IF(ISBLANK(N81),"",N81-P81)</f>
        <v/>
      </c>
      <c r="S81" s="96" t="str">
        <f t="shared" ref="S81:S82" si="35">IF(ISBLANK(N81),"",O81)</f>
        <v/>
      </c>
      <c r="T81" s="288" t="str">
        <f t="shared" si="32"/>
        <v/>
      </c>
      <c r="U81" s="289" t="str">
        <f t="shared" si="33"/>
        <v/>
      </c>
    </row>
    <row r="82" spans="2:21" s="64" customFormat="1" ht="18" customHeight="1" thickBot="1" x14ac:dyDescent="0.2">
      <c r="B82" s="77">
        <v>3</v>
      </c>
      <c r="C82" s="154"/>
      <c r="D82" s="166"/>
      <c r="E82" s="166"/>
      <c r="F82" s="155"/>
      <c r="G82" s="80"/>
      <c r="H82" s="534"/>
      <c r="I82" s="534"/>
      <c r="J82" s="283"/>
      <c r="K82" s="290"/>
      <c r="L82" s="285"/>
      <c r="M82" s="86">
        <f t="shared" si="29"/>
        <v>0</v>
      </c>
      <c r="N82" s="286"/>
      <c r="O82" s="88" t="str">
        <f t="shared" ref="O82:O101" si="36">IF(ISBLANK(H82),"",H82)</f>
        <v/>
      </c>
      <c r="P82" s="287"/>
      <c r="Q82" s="90" t="str">
        <f t="shared" ref="Q82:Q101" si="37">IF(ISBLANK(H82),"",H82)</f>
        <v/>
      </c>
      <c r="R82" s="91" t="str">
        <f t="shared" si="34"/>
        <v/>
      </c>
      <c r="S82" s="96" t="str">
        <f t="shared" si="35"/>
        <v/>
      </c>
      <c r="T82" s="288" t="str">
        <f t="shared" ref="T82:T101" si="38">IF(ISBLANK(N82),"",(N82-P82)*G82)</f>
        <v/>
      </c>
      <c r="U82" s="289" t="str">
        <f t="shared" ref="U82:U101" si="39">IF(ISBLANK(N82),"",T82/M82)</f>
        <v/>
      </c>
    </row>
    <row r="83" spans="2:21" s="64" customFormat="1" ht="18" customHeight="1" thickBot="1" x14ac:dyDescent="0.2">
      <c r="B83" s="77">
        <v>4</v>
      </c>
      <c r="C83" s="154"/>
      <c r="D83" s="166"/>
      <c r="E83" s="166"/>
      <c r="F83" s="155"/>
      <c r="G83" s="80"/>
      <c r="H83" s="534"/>
      <c r="I83" s="534"/>
      <c r="J83" s="283"/>
      <c r="K83" s="290"/>
      <c r="L83" s="285"/>
      <c r="M83" s="86">
        <f t="shared" si="29"/>
        <v>0</v>
      </c>
      <c r="N83" s="286"/>
      <c r="O83" s="88" t="str">
        <f t="shared" si="36"/>
        <v/>
      </c>
      <c r="P83" s="287"/>
      <c r="Q83" s="90" t="str">
        <f t="shared" si="37"/>
        <v/>
      </c>
      <c r="R83" s="91" t="str">
        <f t="shared" ref="R83:R101" si="40">IF(ISBLANK(N83),"",N83-P83)</f>
        <v/>
      </c>
      <c r="S83" s="96" t="str">
        <f t="shared" ref="S83:S101" si="41">IF(ISBLANK(N83),"",O83)</f>
        <v/>
      </c>
      <c r="T83" s="288" t="str">
        <f t="shared" si="38"/>
        <v/>
      </c>
      <c r="U83" s="289" t="str">
        <f t="shared" si="39"/>
        <v/>
      </c>
    </row>
    <row r="84" spans="2:21" s="64" customFormat="1" ht="18" customHeight="1" thickBot="1" x14ac:dyDescent="0.2">
      <c r="B84" s="77">
        <v>5</v>
      </c>
      <c r="C84" s="154"/>
      <c r="D84" s="166"/>
      <c r="E84" s="166"/>
      <c r="F84" s="155"/>
      <c r="G84" s="80"/>
      <c r="H84" s="534"/>
      <c r="I84" s="534"/>
      <c r="J84" s="283"/>
      <c r="K84" s="290"/>
      <c r="L84" s="285"/>
      <c r="M84" s="86">
        <f t="shared" si="29"/>
        <v>0</v>
      </c>
      <c r="N84" s="286"/>
      <c r="O84" s="88" t="str">
        <f t="shared" si="36"/>
        <v/>
      </c>
      <c r="P84" s="287"/>
      <c r="Q84" s="90" t="str">
        <f t="shared" si="37"/>
        <v/>
      </c>
      <c r="R84" s="91" t="str">
        <f t="shared" si="40"/>
        <v/>
      </c>
      <c r="S84" s="96" t="str">
        <f t="shared" si="41"/>
        <v/>
      </c>
      <c r="T84" s="288" t="str">
        <f t="shared" si="38"/>
        <v/>
      </c>
      <c r="U84" s="289" t="str">
        <f t="shared" si="39"/>
        <v/>
      </c>
    </row>
    <row r="85" spans="2:21" s="64" customFormat="1" ht="18" customHeight="1" thickBot="1" x14ac:dyDescent="0.2">
      <c r="B85" s="77">
        <v>6</v>
      </c>
      <c r="D85" s="166"/>
      <c r="E85" s="166"/>
      <c r="F85" s="167"/>
      <c r="G85" s="80"/>
      <c r="H85" s="532"/>
      <c r="I85" s="532"/>
      <c r="J85" s="83"/>
      <c r="K85" s="95"/>
      <c r="L85" s="85"/>
      <c r="M85" s="86">
        <f t="shared" si="29"/>
        <v>0</v>
      </c>
      <c r="N85" s="286"/>
      <c r="O85" s="88" t="str">
        <f t="shared" si="36"/>
        <v/>
      </c>
      <c r="P85" s="287"/>
      <c r="Q85" s="90" t="str">
        <f t="shared" si="37"/>
        <v/>
      </c>
      <c r="R85" s="91" t="str">
        <f t="shared" si="40"/>
        <v/>
      </c>
      <c r="S85" s="96" t="str">
        <f t="shared" si="41"/>
        <v/>
      </c>
      <c r="T85" s="288" t="str">
        <f t="shared" si="38"/>
        <v/>
      </c>
      <c r="U85" s="289" t="str">
        <f t="shared" si="39"/>
        <v/>
      </c>
    </row>
    <row r="86" spans="2:21" s="64" customFormat="1" ht="18" customHeight="1" thickBot="1" x14ac:dyDescent="0.2">
      <c r="B86" s="77">
        <v>7</v>
      </c>
      <c r="D86" s="166"/>
      <c r="E86" s="166"/>
      <c r="F86" s="167"/>
      <c r="G86" s="80"/>
      <c r="H86" s="532"/>
      <c r="I86" s="532"/>
      <c r="J86" s="83"/>
      <c r="K86" s="95"/>
      <c r="L86" s="85"/>
      <c r="M86" s="86">
        <f t="shared" si="29"/>
        <v>0</v>
      </c>
      <c r="N86" s="286"/>
      <c r="O86" s="88" t="str">
        <f t="shared" si="36"/>
        <v/>
      </c>
      <c r="P86" s="287"/>
      <c r="Q86" s="90" t="str">
        <f t="shared" si="37"/>
        <v/>
      </c>
      <c r="R86" s="91" t="str">
        <f t="shared" si="40"/>
        <v/>
      </c>
      <c r="S86" s="96" t="str">
        <f t="shared" si="41"/>
        <v/>
      </c>
      <c r="T86" s="288" t="str">
        <f t="shared" si="38"/>
        <v/>
      </c>
      <c r="U86" s="289" t="str">
        <f t="shared" si="39"/>
        <v/>
      </c>
    </row>
    <row r="87" spans="2:21" s="64" customFormat="1" ht="18" customHeight="1" thickBot="1" x14ac:dyDescent="0.2">
      <c r="B87" s="77">
        <v>8</v>
      </c>
      <c r="D87" s="166"/>
      <c r="E87" s="166"/>
      <c r="F87" s="167"/>
      <c r="G87" s="80"/>
      <c r="H87" s="532"/>
      <c r="I87" s="532"/>
      <c r="J87" s="83"/>
      <c r="K87" s="95"/>
      <c r="L87" s="85"/>
      <c r="M87" s="86">
        <f t="shared" si="29"/>
        <v>0</v>
      </c>
      <c r="N87" s="286"/>
      <c r="O87" s="88" t="str">
        <f t="shared" si="36"/>
        <v/>
      </c>
      <c r="P87" s="287"/>
      <c r="Q87" s="90" t="str">
        <f t="shared" si="37"/>
        <v/>
      </c>
      <c r="R87" s="91" t="str">
        <f t="shared" si="40"/>
        <v/>
      </c>
      <c r="S87" s="96" t="str">
        <f t="shared" si="41"/>
        <v/>
      </c>
      <c r="T87" s="288" t="str">
        <f t="shared" si="38"/>
        <v/>
      </c>
      <c r="U87" s="289" t="str">
        <f t="shared" si="39"/>
        <v/>
      </c>
    </row>
    <row r="88" spans="2:21" s="64" customFormat="1" ht="18" customHeight="1" thickBot="1" x14ac:dyDescent="0.2">
      <c r="B88" s="77">
        <v>9</v>
      </c>
      <c r="D88" s="166"/>
      <c r="E88" s="166"/>
      <c r="F88" s="167"/>
      <c r="G88" s="80"/>
      <c r="H88" s="532"/>
      <c r="I88" s="532"/>
      <c r="J88" s="83"/>
      <c r="K88" s="95"/>
      <c r="L88" s="85"/>
      <c r="M88" s="86">
        <f t="shared" si="29"/>
        <v>0</v>
      </c>
      <c r="N88" s="286"/>
      <c r="O88" s="88" t="str">
        <f t="shared" si="36"/>
        <v/>
      </c>
      <c r="P88" s="287"/>
      <c r="Q88" s="90" t="str">
        <f t="shared" si="37"/>
        <v/>
      </c>
      <c r="R88" s="91" t="str">
        <f t="shared" si="40"/>
        <v/>
      </c>
      <c r="S88" s="96" t="str">
        <f t="shared" si="41"/>
        <v/>
      </c>
      <c r="T88" s="288" t="str">
        <f t="shared" si="38"/>
        <v/>
      </c>
      <c r="U88" s="289" t="str">
        <f t="shared" si="39"/>
        <v/>
      </c>
    </row>
    <row r="89" spans="2:21" s="64" customFormat="1" ht="18" customHeight="1" thickBot="1" x14ac:dyDescent="0.2">
      <c r="B89" s="77">
        <v>10</v>
      </c>
      <c r="D89" s="166"/>
      <c r="E89" s="166"/>
      <c r="F89" s="167"/>
      <c r="G89" s="80"/>
      <c r="H89" s="532"/>
      <c r="I89" s="532"/>
      <c r="J89" s="83"/>
      <c r="K89" s="95"/>
      <c r="L89" s="85"/>
      <c r="M89" s="86">
        <f t="shared" si="29"/>
        <v>0</v>
      </c>
      <c r="N89" s="286"/>
      <c r="O89" s="88" t="str">
        <f t="shared" si="36"/>
        <v/>
      </c>
      <c r="P89" s="287"/>
      <c r="Q89" s="90" t="str">
        <f t="shared" si="37"/>
        <v/>
      </c>
      <c r="R89" s="91" t="str">
        <f t="shared" si="40"/>
        <v/>
      </c>
      <c r="S89" s="96" t="str">
        <f t="shared" si="41"/>
        <v/>
      </c>
      <c r="T89" s="288" t="str">
        <f t="shared" si="38"/>
        <v/>
      </c>
      <c r="U89" s="289" t="str">
        <f t="shared" si="39"/>
        <v/>
      </c>
    </row>
    <row r="90" spans="2:21" s="64" customFormat="1" ht="18" customHeight="1" thickBot="1" x14ac:dyDescent="0.2">
      <c r="B90" s="77">
        <v>11</v>
      </c>
      <c r="D90" s="166"/>
      <c r="E90" s="166"/>
      <c r="F90" s="167"/>
      <c r="G90" s="80"/>
      <c r="H90" s="532"/>
      <c r="I90" s="532"/>
      <c r="J90" s="83"/>
      <c r="K90" s="95"/>
      <c r="L90" s="85"/>
      <c r="M90" s="86">
        <f t="shared" si="29"/>
        <v>0</v>
      </c>
      <c r="N90" s="286"/>
      <c r="O90" s="88" t="str">
        <f t="shared" si="36"/>
        <v/>
      </c>
      <c r="P90" s="287"/>
      <c r="Q90" s="90" t="str">
        <f t="shared" si="37"/>
        <v/>
      </c>
      <c r="R90" s="91" t="str">
        <f t="shared" si="40"/>
        <v/>
      </c>
      <c r="S90" s="96" t="str">
        <f t="shared" si="41"/>
        <v/>
      </c>
      <c r="T90" s="288" t="str">
        <f t="shared" si="38"/>
        <v/>
      </c>
      <c r="U90" s="289" t="str">
        <f t="shared" si="39"/>
        <v/>
      </c>
    </row>
    <row r="91" spans="2:21" s="64" customFormat="1" ht="18" customHeight="1" thickBot="1" x14ac:dyDescent="0.2">
      <c r="B91" s="77">
        <v>12</v>
      </c>
      <c r="D91" s="166"/>
      <c r="E91" s="166"/>
      <c r="F91" s="167"/>
      <c r="G91" s="80"/>
      <c r="H91" s="532"/>
      <c r="I91" s="532"/>
      <c r="J91" s="83"/>
      <c r="K91" s="95"/>
      <c r="L91" s="85"/>
      <c r="M91" s="86">
        <f t="shared" si="29"/>
        <v>0</v>
      </c>
      <c r="N91" s="286"/>
      <c r="O91" s="88" t="str">
        <f t="shared" si="36"/>
        <v/>
      </c>
      <c r="P91" s="287"/>
      <c r="Q91" s="90" t="str">
        <f t="shared" si="37"/>
        <v/>
      </c>
      <c r="R91" s="91" t="str">
        <f t="shared" si="40"/>
        <v/>
      </c>
      <c r="S91" s="96" t="str">
        <f t="shared" si="41"/>
        <v/>
      </c>
      <c r="T91" s="288" t="str">
        <f t="shared" si="38"/>
        <v/>
      </c>
      <c r="U91" s="289" t="str">
        <f t="shared" si="39"/>
        <v/>
      </c>
    </row>
    <row r="92" spans="2:21" s="64" customFormat="1" ht="18" customHeight="1" thickBot="1" x14ac:dyDescent="0.2">
      <c r="B92" s="77">
        <v>13</v>
      </c>
      <c r="D92" s="166"/>
      <c r="E92" s="166"/>
      <c r="F92" s="167"/>
      <c r="G92" s="80"/>
      <c r="H92" s="532"/>
      <c r="I92" s="532"/>
      <c r="J92" s="83"/>
      <c r="K92" s="95"/>
      <c r="L92" s="85"/>
      <c r="M92" s="86">
        <f t="shared" si="29"/>
        <v>0</v>
      </c>
      <c r="N92" s="286"/>
      <c r="O92" s="88" t="str">
        <f t="shared" si="36"/>
        <v/>
      </c>
      <c r="P92" s="287"/>
      <c r="Q92" s="90" t="str">
        <f t="shared" si="37"/>
        <v/>
      </c>
      <c r="R92" s="91" t="str">
        <f t="shared" si="40"/>
        <v/>
      </c>
      <c r="S92" s="96" t="str">
        <f t="shared" si="41"/>
        <v/>
      </c>
      <c r="T92" s="288" t="str">
        <f t="shared" si="38"/>
        <v/>
      </c>
      <c r="U92" s="289" t="str">
        <f t="shared" si="39"/>
        <v/>
      </c>
    </row>
    <row r="93" spans="2:21" s="64" customFormat="1" ht="18" customHeight="1" thickBot="1" x14ac:dyDescent="0.2">
      <c r="B93" s="77">
        <v>14</v>
      </c>
      <c r="D93" s="166"/>
      <c r="E93" s="166"/>
      <c r="F93" s="167"/>
      <c r="G93" s="80"/>
      <c r="H93" s="532"/>
      <c r="I93" s="532"/>
      <c r="J93" s="83"/>
      <c r="K93" s="95"/>
      <c r="L93" s="85"/>
      <c r="M93" s="86">
        <f t="shared" si="29"/>
        <v>0</v>
      </c>
      <c r="N93" s="286"/>
      <c r="O93" s="88" t="str">
        <f t="shared" si="36"/>
        <v/>
      </c>
      <c r="P93" s="287"/>
      <c r="Q93" s="90" t="str">
        <f t="shared" si="37"/>
        <v/>
      </c>
      <c r="R93" s="91" t="str">
        <f t="shared" si="40"/>
        <v/>
      </c>
      <c r="S93" s="96" t="str">
        <f t="shared" si="41"/>
        <v/>
      </c>
      <c r="T93" s="288" t="str">
        <f t="shared" si="38"/>
        <v/>
      </c>
      <c r="U93" s="289" t="str">
        <f t="shared" si="39"/>
        <v/>
      </c>
    </row>
    <row r="94" spans="2:21" s="64" customFormat="1" ht="18" customHeight="1" thickBot="1" x14ac:dyDescent="0.2">
      <c r="B94" s="77">
        <v>15</v>
      </c>
      <c r="D94" s="166"/>
      <c r="E94" s="166"/>
      <c r="F94" s="167"/>
      <c r="G94" s="80"/>
      <c r="H94" s="532"/>
      <c r="I94" s="532"/>
      <c r="J94" s="83"/>
      <c r="K94" s="95"/>
      <c r="L94" s="85"/>
      <c r="M94" s="86">
        <f t="shared" si="29"/>
        <v>0</v>
      </c>
      <c r="N94" s="286"/>
      <c r="O94" s="88" t="str">
        <f t="shared" si="36"/>
        <v/>
      </c>
      <c r="P94" s="287"/>
      <c r="Q94" s="90" t="str">
        <f t="shared" si="37"/>
        <v/>
      </c>
      <c r="R94" s="91" t="str">
        <f t="shared" si="40"/>
        <v/>
      </c>
      <c r="S94" s="96" t="str">
        <f t="shared" si="41"/>
        <v/>
      </c>
      <c r="T94" s="288" t="str">
        <f t="shared" si="38"/>
        <v/>
      </c>
      <c r="U94" s="289" t="str">
        <f t="shared" si="39"/>
        <v/>
      </c>
    </row>
    <row r="95" spans="2:21" s="64" customFormat="1" ht="18" customHeight="1" thickBot="1" x14ac:dyDescent="0.2">
      <c r="B95" s="77">
        <v>16</v>
      </c>
      <c r="D95" s="166"/>
      <c r="E95" s="166"/>
      <c r="F95" s="167"/>
      <c r="G95" s="80"/>
      <c r="H95" s="532"/>
      <c r="I95" s="532"/>
      <c r="J95" s="83"/>
      <c r="K95" s="95"/>
      <c r="L95" s="85"/>
      <c r="M95" s="86">
        <f t="shared" si="29"/>
        <v>0</v>
      </c>
      <c r="N95" s="286"/>
      <c r="O95" s="88" t="str">
        <f t="shared" si="36"/>
        <v/>
      </c>
      <c r="P95" s="287"/>
      <c r="Q95" s="90" t="str">
        <f t="shared" si="37"/>
        <v/>
      </c>
      <c r="R95" s="91" t="str">
        <f t="shared" si="40"/>
        <v/>
      </c>
      <c r="S95" s="96" t="str">
        <f t="shared" si="41"/>
        <v/>
      </c>
      <c r="T95" s="288" t="str">
        <f t="shared" si="38"/>
        <v/>
      </c>
      <c r="U95" s="289" t="str">
        <f t="shared" si="39"/>
        <v/>
      </c>
    </row>
    <row r="96" spans="2:21" s="64" customFormat="1" ht="18" customHeight="1" thickBot="1" x14ac:dyDescent="0.2">
      <c r="B96" s="77">
        <v>17</v>
      </c>
      <c r="D96" s="166"/>
      <c r="E96" s="166"/>
      <c r="F96" s="167"/>
      <c r="G96" s="80"/>
      <c r="H96" s="532"/>
      <c r="I96" s="532"/>
      <c r="J96" s="83"/>
      <c r="K96" s="95"/>
      <c r="L96" s="85"/>
      <c r="M96" s="86">
        <f t="shared" si="29"/>
        <v>0</v>
      </c>
      <c r="N96" s="286"/>
      <c r="O96" s="88" t="str">
        <f t="shared" si="36"/>
        <v/>
      </c>
      <c r="P96" s="287"/>
      <c r="Q96" s="90" t="str">
        <f t="shared" si="37"/>
        <v/>
      </c>
      <c r="R96" s="91" t="str">
        <f t="shared" si="40"/>
        <v/>
      </c>
      <c r="S96" s="96" t="str">
        <f t="shared" si="41"/>
        <v/>
      </c>
      <c r="T96" s="288" t="str">
        <f t="shared" si="38"/>
        <v/>
      </c>
      <c r="U96" s="289" t="str">
        <f t="shared" si="39"/>
        <v/>
      </c>
    </row>
    <row r="97" spans="2:21" s="64" customFormat="1" ht="18" customHeight="1" thickBot="1" x14ac:dyDescent="0.2">
      <c r="B97" s="77">
        <v>18</v>
      </c>
      <c r="D97" s="166"/>
      <c r="E97" s="166"/>
      <c r="F97" s="167"/>
      <c r="G97" s="80"/>
      <c r="H97" s="532"/>
      <c r="I97" s="532"/>
      <c r="J97" s="83"/>
      <c r="K97" s="95"/>
      <c r="L97" s="85"/>
      <c r="M97" s="86">
        <f>$G$9</f>
        <v>0</v>
      </c>
      <c r="N97" s="286"/>
      <c r="O97" s="88" t="str">
        <f t="shared" si="36"/>
        <v/>
      </c>
      <c r="P97" s="287"/>
      <c r="Q97" s="90" t="str">
        <f t="shared" si="37"/>
        <v/>
      </c>
      <c r="R97" s="91" t="str">
        <f t="shared" si="40"/>
        <v/>
      </c>
      <c r="S97" s="96" t="str">
        <f t="shared" si="41"/>
        <v/>
      </c>
      <c r="T97" s="288" t="str">
        <f t="shared" si="38"/>
        <v/>
      </c>
      <c r="U97" s="289" t="str">
        <f t="shared" si="39"/>
        <v/>
      </c>
    </row>
    <row r="98" spans="2:21" s="64" customFormat="1" ht="18" customHeight="1" thickBot="1" x14ac:dyDescent="0.2">
      <c r="B98" s="77">
        <v>19</v>
      </c>
      <c r="D98" s="166"/>
      <c r="E98" s="166"/>
      <c r="F98" s="167"/>
      <c r="G98" s="80"/>
      <c r="H98" s="532"/>
      <c r="I98" s="532"/>
      <c r="J98" s="83"/>
      <c r="K98" s="95"/>
      <c r="L98" s="85"/>
      <c r="M98" s="86">
        <f t="shared" si="29"/>
        <v>0</v>
      </c>
      <c r="N98" s="286"/>
      <c r="O98" s="88" t="str">
        <f t="shared" si="36"/>
        <v/>
      </c>
      <c r="P98" s="287"/>
      <c r="Q98" s="90" t="str">
        <f t="shared" si="37"/>
        <v/>
      </c>
      <c r="R98" s="91" t="str">
        <f t="shared" si="40"/>
        <v/>
      </c>
      <c r="S98" s="96" t="str">
        <f t="shared" si="41"/>
        <v/>
      </c>
      <c r="T98" s="288" t="str">
        <f t="shared" si="38"/>
        <v/>
      </c>
      <c r="U98" s="289" t="str">
        <f t="shared" si="39"/>
        <v/>
      </c>
    </row>
    <row r="99" spans="2:21" s="64" customFormat="1" ht="18" customHeight="1" thickBot="1" x14ac:dyDescent="0.2">
      <c r="B99" s="77">
        <v>20</v>
      </c>
      <c r="D99" s="166"/>
      <c r="E99" s="166"/>
      <c r="F99" s="167"/>
      <c r="G99" s="80"/>
      <c r="H99" s="532"/>
      <c r="I99" s="532"/>
      <c r="J99" s="83"/>
      <c r="K99" s="95"/>
      <c r="L99" s="85"/>
      <c r="M99" s="86">
        <f t="shared" si="29"/>
        <v>0</v>
      </c>
      <c r="N99" s="286"/>
      <c r="O99" s="88" t="str">
        <f t="shared" si="36"/>
        <v/>
      </c>
      <c r="P99" s="287"/>
      <c r="Q99" s="90" t="str">
        <f t="shared" si="37"/>
        <v/>
      </c>
      <c r="R99" s="91" t="str">
        <f t="shared" si="40"/>
        <v/>
      </c>
      <c r="S99" s="96" t="str">
        <f t="shared" si="41"/>
        <v/>
      </c>
      <c r="T99" s="288" t="str">
        <f t="shared" si="38"/>
        <v/>
      </c>
      <c r="U99" s="289" t="str">
        <f t="shared" si="39"/>
        <v/>
      </c>
    </row>
    <row r="100" spans="2:21" s="64" customFormat="1" ht="18" customHeight="1" thickBot="1" x14ac:dyDescent="0.2">
      <c r="B100" s="77">
        <v>21</v>
      </c>
      <c r="D100" s="533"/>
      <c r="E100" s="533"/>
      <c r="F100" s="167"/>
      <c r="G100" s="80"/>
      <c r="H100" s="532"/>
      <c r="I100" s="532"/>
      <c r="J100" s="83"/>
      <c r="K100" s="95"/>
      <c r="L100" s="85"/>
      <c r="M100" s="86">
        <f>$G$9</f>
        <v>0</v>
      </c>
      <c r="N100" s="286"/>
      <c r="O100" s="88" t="str">
        <f t="shared" si="36"/>
        <v/>
      </c>
      <c r="P100" s="287"/>
      <c r="Q100" s="90" t="str">
        <f t="shared" si="37"/>
        <v/>
      </c>
      <c r="R100" s="91" t="str">
        <f t="shared" si="40"/>
        <v/>
      </c>
      <c r="S100" s="96" t="str">
        <f t="shared" si="41"/>
        <v/>
      </c>
      <c r="T100" s="288" t="str">
        <f t="shared" si="38"/>
        <v/>
      </c>
      <c r="U100" s="289" t="str">
        <f t="shared" si="39"/>
        <v/>
      </c>
    </row>
    <row r="101" spans="2:21" s="64" customFormat="1" ht="18" customHeight="1" thickBot="1" x14ac:dyDescent="0.2">
      <c r="B101" s="77">
        <v>22</v>
      </c>
      <c r="D101" s="533"/>
      <c r="E101" s="533"/>
      <c r="F101" s="167"/>
      <c r="G101" s="80"/>
      <c r="H101" s="532"/>
      <c r="I101" s="532"/>
      <c r="J101" s="131"/>
      <c r="K101" s="102"/>
      <c r="L101" s="103"/>
      <c r="M101" s="104">
        <f>$G$9</f>
        <v>0</v>
      </c>
      <c r="N101" s="286"/>
      <c r="O101" s="88" t="str">
        <f t="shared" si="36"/>
        <v/>
      </c>
      <c r="P101" s="287"/>
      <c r="Q101" s="90" t="str">
        <f t="shared" si="37"/>
        <v/>
      </c>
      <c r="R101" s="91" t="str">
        <f t="shared" si="40"/>
        <v/>
      </c>
      <c r="S101" s="96" t="str">
        <f t="shared" si="41"/>
        <v/>
      </c>
      <c r="T101" s="288" t="str">
        <f t="shared" si="38"/>
        <v/>
      </c>
      <c r="U101" s="289" t="str">
        <f t="shared" si="39"/>
        <v/>
      </c>
    </row>
    <row r="102" spans="2:21" s="76" customFormat="1" ht="7.9" customHeight="1" thickBot="1" x14ac:dyDescent="0.2">
      <c r="B102" s="132"/>
      <c r="D102" s="78"/>
      <c r="E102" s="78"/>
      <c r="F102" s="78"/>
      <c r="G102" s="539"/>
      <c r="H102" s="536"/>
      <c r="I102" s="537"/>
      <c r="J102" s="83"/>
      <c r="K102" s="86"/>
      <c r="L102" s="86"/>
      <c r="M102" s="86"/>
      <c r="N102" s="545"/>
      <c r="O102" s="175"/>
      <c r="P102" s="176"/>
      <c r="Q102" s="78"/>
      <c r="R102" s="546"/>
      <c r="S102" s="546"/>
      <c r="T102" s="547">
        <f>SUM(T80:T101)</f>
        <v>8800</v>
      </c>
      <c r="U102" s="548" t="e">
        <f>SUM(U80:U101)</f>
        <v>#DIV/0!</v>
      </c>
    </row>
    <row r="103" spans="2:21" s="76" customFormat="1" ht="12" x14ac:dyDescent="0.15">
      <c r="B103" s="135"/>
      <c r="C103" s="136"/>
      <c r="D103" s="118" t="s">
        <v>69</v>
      </c>
      <c r="E103" s="118"/>
      <c r="F103" s="118"/>
      <c r="G103" s="539"/>
      <c r="H103" s="536"/>
      <c r="I103" s="537"/>
      <c r="J103" s="119"/>
      <c r="K103" s="119"/>
      <c r="L103" s="119"/>
      <c r="M103" s="119"/>
      <c r="N103" s="545"/>
      <c r="O103" s="177"/>
      <c r="P103" s="138"/>
      <c r="Q103" s="178"/>
      <c r="R103" s="549"/>
      <c r="S103" s="549"/>
      <c r="T103" s="547"/>
      <c r="U103" s="548"/>
    </row>
    <row r="104" spans="2:21" s="76" customFormat="1" ht="12" customHeight="1" x14ac:dyDescent="0.15">
      <c r="B104" s="107"/>
      <c r="C104" s="107"/>
      <c r="D104" s="109"/>
      <c r="E104" s="109"/>
      <c r="F104" s="109"/>
      <c r="G104" s="179"/>
      <c r="H104" s="180"/>
      <c r="I104" s="179"/>
      <c r="J104" s="111"/>
      <c r="K104" s="111"/>
      <c r="L104" s="111"/>
      <c r="M104" s="111"/>
      <c r="N104" s="181"/>
      <c r="O104" s="182"/>
      <c r="P104" s="183"/>
      <c r="Q104" s="183"/>
      <c r="R104" s="150"/>
      <c r="S104" s="150"/>
      <c r="T104" s="184"/>
      <c r="U104" s="153"/>
    </row>
    <row r="105" spans="2:21" s="64" customFormat="1" ht="16.899999999999999" customHeight="1" thickBot="1" x14ac:dyDescent="0.2">
      <c r="B105" s="525" t="s">
        <v>169</v>
      </c>
      <c r="C105" s="526" t="s">
        <v>53</v>
      </c>
      <c r="D105" s="526"/>
      <c r="E105" s="526"/>
      <c r="F105" s="526"/>
      <c r="G105" s="527" t="s">
        <v>20</v>
      </c>
      <c r="H105" s="528" t="s">
        <v>21</v>
      </c>
      <c r="I105" s="528"/>
      <c r="J105" s="529" t="s">
        <v>22</v>
      </c>
      <c r="K105" s="529" t="s">
        <v>22</v>
      </c>
      <c r="L105" s="529" t="s">
        <v>22</v>
      </c>
      <c r="M105" s="530" t="s">
        <v>2</v>
      </c>
      <c r="N105" s="531" t="s">
        <v>5</v>
      </c>
      <c r="O105" s="531"/>
      <c r="P105" s="512" t="s">
        <v>6</v>
      </c>
      <c r="Q105" s="512"/>
      <c r="R105" s="520" t="s">
        <v>3</v>
      </c>
      <c r="S105" s="520"/>
      <c r="T105" s="514" t="s">
        <v>117</v>
      </c>
      <c r="U105" s="512" t="s">
        <v>175</v>
      </c>
    </row>
    <row r="106" spans="2:21" s="64" customFormat="1" ht="15" customHeight="1" thickBot="1" x14ac:dyDescent="0.2">
      <c r="B106" s="525"/>
      <c r="C106" s="526"/>
      <c r="D106" s="526"/>
      <c r="E106" s="526"/>
      <c r="F106" s="526"/>
      <c r="G106" s="527"/>
      <c r="H106" s="528" t="s">
        <v>21</v>
      </c>
      <c r="I106" s="528"/>
      <c r="J106" s="529"/>
      <c r="K106" s="529"/>
      <c r="L106" s="529"/>
      <c r="M106" s="530"/>
      <c r="N106" s="531"/>
      <c r="O106" s="531"/>
      <c r="P106" s="512"/>
      <c r="Q106" s="512"/>
      <c r="R106" s="520"/>
      <c r="S106" s="520"/>
      <c r="T106" s="515"/>
      <c r="U106" s="513"/>
    </row>
    <row r="107" spans="2:21" s="64" customFormat="1" ht="18" customHeight="1" thickBot="1" x14ac:dyDescent="0.2">
      <c r="B107" s="185">
        <v>1</v>
      </c>
      <c r="C107" s="186"/>
      <c r="D107" s="79" t="s">
        <v>180</v>
      </c>
      <c r="E107" s="79"/>
      <c r="F107" s="155"/>
      <c r="G107" s="291">
        <v>100</v>
      </c>
      <c r="H107" s="534" t="s">
        <v>138</v>
      </c>
      <c r="I107" s="534"/>
      <c r="J107" s="292"/>
      <c r="K107" s="293"/>
      <c r="L107" s="294"/>
      <c r="M107" s="191">
        <f t="shared" ref="M107:M116" si="42">$G$9</f>
        <v>0</v>
      </c>
      <c r="N107" s="286">
        <v>100</v>
      </c>
      <c r="O107" s="88" t="str">
        <f t="shared" ref="O107:O116" si="43">IF(ISBLANK(H107),"",H107)</f>
        <v>缶</v>
      </c>
      <c r="P107" s="287">
        <v>10</v>
      </c>
      <c r="Q107" s="90" t="str">
        <f t="shared" ref="Q107:Q116" si="44">IF(ISBLANK(H107),"",H107)</f>
        <v>缶</v>
      </c>
      <c r="R107" s="91">
        <f>IF(ISBLANK(N107),"",N107-P107)</f>
        <v>90</v>
      </c>
      <c r="S107" s="92" t="str">
        <f>IF(ISBLANK(N107),"",O107)</f>
        <v>缶</v>
      </c>
      <c r="T107" s="288">
        <f t="shared" ref="T107:T116" si="45">IF(ISBLANK(N107),"",(N107-P107)*G107)</f>
        <v>9000</v>
      </c>
      <c r="U107" s="295" t="e">
        <f t="shared" ref="U107:U116" si="46">IF(ISBLANK(N107),"",T107/M107)</f>
        <v>#DIV/0!</v>
      </c>
    </row>
    <row r="108" spans="2:21" s="64" customFormat="1" ht="18" customHeight="1" thickBot="1" x14ac:dyDescent="0.2">
      <c r="B108" s="185">
        <v>2</v>
      </c>
      <c r="C108" s="186"/>
      <c r="D108" s="79" t="s">
        <v>177</v>
      </c>
      <c r="E108" s="79"/>
      <c r="F108" s="155"/>
      <c r="G108" s="291"/>
      <c r="H108" s="534"/>
      <c r="I108" s="534"/>
      <c r="J108" s="292"/>
      <c r="K108" s="296"/>
      <c r="L108" s="294"/>
      <c r="M108" s="191">
        <f t="shared" si="42"/>
        <v>0</v>
      </c>
      <c r="N108" s="286"/>
      <c r="O108" s="88" t="str">
        <f t="shared" si="43"/>
        <v/>
      </c>
      <c r="P108" s="287"/>
      <c r="Q108" s="90" t="str">
        <f t="shared" si="44"/>
        <v/>
      </c>
      <c r="R108" s="91" t="str">
        <f t="shared" ref="R108:R116" si="47">IF(ISBLANK(N108),"",N108-P108)</f>
        <v/>
      </c>
      <c r="S108" s="96" t="str">
        <f t="shared" ref="S108:S116" si="48">IF(ISBLANK(N108),"",O108)</f>
        <v/>
      </c>
      <c r="T108" s="288" t="str">
        <f t="shared" si="45"/>
        <v/>
      </c>
      <c r="U108" s="289" t="str">
        <f t="shared" si="46"/>
        <v/>
      </c>
    </row>
    <row r="109" spans="2:21" s="64" customFormat="1" ht="18" customHeight="1" thickBot="1" x14ac:dyDescent="0.2">
      <c r="B109" s="185">
        <v>3</v>
      </c>
      <c r="C109" s="186"/>
      <c r="D109" s="79"/>
      <c r="E109" s="79"/>
      <c r="F109" s="155"/>
      <c r="G109" s="291"/>
      <c r="H109" s="534"/>
      <c r="I109" s="534"/>
      <c r="J109" s="292"/>
      <c r="K109" s="296"/>
      <c r="L109" s="294"/>
      <c r="M109" s="191">
        <f t="shared" si="42"/>
        <v>0</v>
      </c>
      <c r="N109" s="286"/>
      <c r="O109" s="88" t="str">
        <f t="shared" si="43"/>
        <v/>
      </c>
      <c r="P109" s="287"/>
      <c r="Q109" s="90" t="str">
        <f t="shared" si="44"/>
        <v/>
      </c>
      <c r="R109" s="91" t="str">
        <f t="shared" si="47"/>
        <v/>
      </c>
      <c r="S109" s="96" t="str">
        <f t="shared" si="48"/>
        <v/>
      </c>
      <c r="T109" s="288" t="str">
        <f t="shared" si="45"/>
        <v/>
      </c>
      <c r="U109" s="289" t="str">
        <f t="shared" si="46"/>
        <v/>
      </c>
    </row>
    <row r="110" spans="2:21" s="64" customFormat="1" ht="18" customHeight="1" thickBot="1" x14ac:dyDescent="0.2">
      <c r="B110" s="185">
        <v>4</v>
      </c>
      <c r="C110" s="186"/>
      <c r="D110" s="79"/>
      <c r="E110" s="79"/>
      <c r="F110" s="155"/>
      <c r="G110" s="291"/>
      <c r="H110" s="534"/>
      <c r="I110" s="534"/>
      <c r="J110" s="292"/>
      <c r="K110" s="296"/>
      <c r="L110" s="294"/>
      <c r="M110" s="191">
        <f t="shared" si="42"/>
        <v>0</v>
      </c>
      <c r="N110" s="286"/>
      <c r="O110" s="88" t="str">
        <f t="shared" si="43"/>
        <v/>
      </c>
      <c r="P110" s="287"/>
      <c r="Q110" s="90" t="str">
        <f t="shared" si="44"/>
        <v/>
      </c>
      <c r="R110" s="91" t="str">
        <f t="shared" si="47"/>
        <v/>
      </c>
      <c r="S110" s="96" t="str">
        <f t="shared" si="48"/>
        <v/>
      </c>
      <c r="T110" s="288" t="str">
        <f t="shared" si="45"/>
        <v/>
      </c>
      <c r="U110" s="289" t="str">
        <f t="shared" si="46"/>
        <v/>
      </c>
    </row>
    <row r="111" spans="2:21" s="64" customFormat="1" ht="18" customHeight="1" thickBot="1" x14ac:dyDescent="0.2">
      <c r="B111" s="185">
        <v>5</v>
      </c>
      <c r="C111" s="186"/>
      <c r="D111" s="535"/>
      <c r="E111" s="535"/>
      <c r="F111" s="155"/>
      <c r="G111" s="291"/>
      <c r="H111" s="534"/>
      <c r="I111" s="534"/>
      <c r="J111" s="292"/>
      <c r="K111" s="296"/>
      <c r="L111" s="294"/>
      <c r="M111" s="191">
        <f t="shared" si="42"/>
        <v>0</v>
      </c>
      <c r="N111" s="286"/>
      <c r="O111" s="88" t="str">
        <f t="shared" si="43"/>
        <v/>
      </c>
      <c r="P111" s="287"/>
      <c r="Q111" s="90" t="str">
        <f t="shared" si="44"/>
        <v/>
      </c>
      <c r="R111" s="91" t="str">
        <f t="shared" si="47"/>
        <v/>
      </c>
      <c r="S111" s="96" t="str">
        <f t="shared" si="48"/>
        <v/>
      </c>
      <c r="T111" s="288" t="str">
        <f t="shared" si="45"/>
        <v/>
      </c>
      <c r="U111" s="289" t="str">
        <f t="shared" si="46"/>
        <v/>
      </c>
    </row>
    <row r="112" spans="2:21" s="64" customFormat="1" ht="18" customHeight="1" thickBot="1" x14ac:dyDescent="0.2">
      <c r="B112" s="185">
        <v>6</v>
      </c>
      <c r="C112" s="167"/>
      <c r="D112" s="194"/>
      <c r="E112" s="194"/>
      <c r="F112" s="167"/>
      <c r="G112" s="297"/>
      <c r="H112" s="532"/>
      <c r="I112" s="532"/>
      <c r="J112" s="298"/>
      <c r="K112" s="299"/>
      <c r="L112" s="300"/>
      <c r="M112" s="191">
        <f t="shared" si="42"/>
        <v>0</v>
      </c>
      <c r="N112" s="286"/>
      <c r="O112" s="88" t="str">
        <f t="shared" si="43"/>
        <v/>
      </c>
      <c r="P112" s="89"/>
      <c r="Q112" s="90" t="str">
        <f t="shared" si="44"/>
        <v/>
      </c>
      <c r="R112" s="91" t="str">
        <f t="shared" si="47"/>
        <v/>
      </c>
      <c r="S112" s="96" t="str">
        <f t="shared" si="48"/>
        <v/>
      </c>
      <c r="T112" s="288" t="str">
        <f t="shared" si="45"/>
        <v/>
      </c>
      <c r="U112" s="289" t="str">
        <f t="shared" si="46"/>
        <v/>
      </c>
    </row>
    <row r="113" spans="2:21" s="64" customFormat="1" ht="18" customHeight="1" thickBot="1" x14ac:dyDescent="0.2">
      <c r="B113" s="185">
        <v>7</v>
      </c>
      <c r="C113" s="167"/>
      <c r="D113" s="194"/>
      <c r="E113" s="194"/>
      <c r="F113" s="167"/>
      <c r="G113" s="297"/>
      <c r="H113" s="532"/>
      <c r="I113" s="532"/>
      <c r="J113" s="298"/>
      <c r="K113" s="299"/>
      <c r="L113" s="300"/>
      <c r="M113" s="191">
        <f t="shared" si="42"/>
        <v>0</v>
      </c>
      <c r="N113" s="286"/>
      <c r="O113" s="88" t="str">
        <f t="shared" si="43"/>
        <v/>
      </c>
      <c r="P113" s="89"/>
      <c r="Q113" s="90" t="str">
        <f t="shared" si="44"/>
        <v/>
      </c>
      <c r="R113" s="91" t="str">
        <f t="shared" si="47"/>
        <v/>
      </c>
      <c r="S113" s="96" t="str">
        <f t="shared" si="48"/>
        <v/>
      </c>
      <c r="T113" s="288" t="str">
        <f t="shared" si="45"/>
        <v/>
      </c>
      <c r="U113" s="289" t="str">
        <f t="shared" si="46"/>
        <v/>
      </c>
    </row>
    <row r="114" spans="2:21" s="64" customFormat="1" ht="18" customHeight="1" thickBot="1" x14ac:dyDescent="0.2">
      <c r="B114" s="185">
        <v>8</v>
      </c>
      <c r="C114" s="167"/>
      <c r="D114" s="533"/>
      <c r="E114" s="533"/>
      <c r="F114" s="167"/>
      <c r="G114" s="297"/>
      <c r="H114" s="532"/>
      <c r="I114" s="532"/>
      <c r="J114" s="298"/>
      <c r="K114" s="299"/>
      <c r="L114" s="300"/>
      <c r="M114" s="191">
        <f t="shared" si="42"/>
        <v>0</v>
      </c>
      <c r="N114" s="286"/>
      <c r="O114" s="88" t="str">
        <f t="shared" si="43"/>
        <v/>
      </c>
      <c r="P114" s="89"/>
      <c r="Q114" s="90" t="str">
        <f t="shared" si="44"/>
        <v/>
      </c>
      <c r="R114" s="91" t="str">
        <f t="shared" si="47"/>
        <v/>
      </c>
      <c r="S114" s="96" t="str">
        <f t="shared" si="48"/>
        <v/>
      </c>
      <c r="T114" s="288" t="str">
        <f t="shared" si="45"/>
        <v/>
      </c>
      <c r="U114" s="289" t="str">
        <f t="shared" si="46"/>
        <v/>
      </c>
    </row>
    <row r="115" spans="2:21" s="64" customFormat="1" ht="18" customHeight="1" thickBot="1" x14ac:dyDescent="0.2">
      <c r="B115" s="185">
        <v>9</v>
      </c>
      <c r="C115" s="167"/>
      <c r="D115" s="533"/>
      <c r="E115" s="533"/>
      <c r="F115" s="167"/>
      <c r="G115" s="297"/>
      <c r="H115" s="532"/>
      <c r="I115" s="532"/>
      <c r="J115" s="298"/>
      <c r="K115" s="299"/>
      <c r="L115" s="300"/>
      <c r="M115" s="191">
        <f t="shared" si="42"/>
        <v>0</v>
      </c>
      <c r="N115" s="286"/>
      <c r="O115" s="88" t="str">
        <f t="shared" si="43"/>
        <v/>
      </c>
      <c r="P115" s="89"/>
      <c r="Q115" s="90" t="str">
        <f t="shared" si="44"/>
        <v/>
      </c>
      <c r="R115" s="91" t="str">
        <f t="shared" si="47"/>
        <v/>
      </c>
      <c r="S115" s="96" t="str">
        <f t="shared" si="48"/>
        <v/>
      </c>
      <c r="T115" s="288" t="str">
        <f t="shared" si="45"/>
        <v/>
      </c>
      <c r="U115" s="289" t="str">
        <f t="shared" si="46"/>
        <v/>
      </c>
    </row>
    <row r="116" spans="2:21" s="64" customFormat="1" ht="18" customHeight="1" thickBot="1" x14ac:dyDescent="0.2">
      <c r="B116" s="185">
        <v>10</v>
      </c>
      <c r="C116" s="167"/>
      <c r="D116" s="533"/>
      <c r="E116" s="533"/>
      <c r="F116" s="167"/>
      <c r="G116" s="297"/>
      <c r="H116" s="532"/>
      <c r="I116" s="532"/>
      <c r="J116" s="301"/>
      <c r="K116" s="302"/>
      <c r="L116" s="303"/>
      <c r="M116" s="202">
        <f t="shared" si="42"/>
        <v>0</v>
      </c>
      <c r="N116" s="286"/>
      <c r="O116" s="88" t="str">
        <f t="shared" si="43"/>
        <v/>
      </c>
      <c r="P116" s="89"/>
      <c r="Q116" s="90" t="str">
        <f t="shared" si="44"/>
        <v/>
      </c>
      <c r="R116" s="91" t="str">
        <f t="shared" si="47"/>
        <v/>
      </c>
      <c r="S116" s="105" t="str">
        <f t="shared" si="48"/>
        <v/>
      </c>
      <c r="T116" s="288" t="str">
        <f t="shared" si="45"/>
        <v/>
      </c>
      <c r="U116" s="304" t="str">
        <f t="shared" si="46"/>
        <v/>
      </c>
    </row>
    <row r="117" spans="2:21" s="76" customFormat="1" ht="7.9" customHeight="1" thickBot="1" x14ac:dyDescent="0.2">
      <c r="B117" s="77"/>
      <c r="C117" s="78"/>
      <c r="D117" s="78"/>
      <c r="E117" s="78"/>
      <c r="F117" s="78"/>
      <c r="G117" s="539"/>
      <c r="H117" s="540"/>
      <c r="I117" s="541"/>
      <c r="J117" s="83"/>
      <c r="K117" s="86"/>
      <c r="L117" s="86"/>
      <c r="M117" s="86"/>
      <c r="N117" s="543"/>
      <c r="O117" s="204"/>
      <c r="P117" s="78"/>
      <c r="Q117" s="78"/>
      <c r="R117" s="544"/>
      <c r="S117" s="205"/>
      <c r="T117" s="547">
        <f>SUM(T107:T116)</f>
        <v>9000</v>
      </c>
      <c r="U117" s="548" t="e">
        <f>SUM(U107:U116)</f>
        <v>#DIV/0!</v>
      </c>
    </row>
    <row r="118" spans="2:21" s="76" customFormat="1" ht="12" x14ac:dyDescent="0.15">
      <c r="B118" s="116"/>
      <c r="C118" s="117"/>
      <c r="D118" s="118" t="s">
        <v>69</v>
      </c>
      <c r="E118" s="118"/>
      <c r="F118" s="118"/>
      <c r="G118" s="539"/>
      <c r="H118" s="540"/>
      <c r="I118" s="537"/>
      <c r="J118" s="119"/>
      <c r="K118" s="119"/>
      <c r="L118" s="119"/>
      <c r="M118" s="119"/>
      <c r="N118" s="543"/>
      <c r="O118" s="206"/>
      <c r="P118" s="178"/>
      <c r="Q118" s="178"/>
      <c r="R118" s="544"/>
      <c r="S118" s="207"/>
      <c r="T118" s="547"/>
      <c r="U118" s="548"/>
    </row>
    <row r="119" spans="2:21" s="76" customFormat="1" ht="9" customHeight="1" x14ac:dyDescent="0.15">
      <c r="G119" s="124"/>
      <c r="H119" s="124"/>
      <c r="I119" s="124"/>
      <c r="J119" s="208"/>
      <c r="K119" s="124"/>
      <c r="L119" s="124"/>
      <c r="M119" s="124"/>
      <c r="N119" s="125"/>
      <c r="O119" s="125"/>
      <c r="R119" s="126"/>
      <c r="S119" s="126"/>
      <c r="T119" s="209"/>
    </row>
    <row r="120" spans="2:21" s="64" customFormat="1" ht="17.45" customHeight="1" thickBot="1" x14ac:dyDescent="0.2">
      <c r="B120" s="525" t="s">
        <v>104</v>
      </c>
      <c r="C120" s="550" t="s">
        <v>59</v>
      </c>
      <c r="D120" s="551"/>
      <c r="E120" s="551"/>
      <c r="F120" s="552"/>
      <c r="G120" s="527" t="s">
        <v>55</v>
      </c>
      <c r="H120" s="528" t="s">
        <v>21</v>
      </c>
      <c r="I120" s="528"/>
      <c r="J120" s="529" t="s">
        <v>22</v>
      </c>
      <c r="K120" s="529" t="s">
        <v>22</v>
      </c>
      <c r="L120" s="529" t="s">
        <v>22</v>
      </c>
      <c r="M120" s="530" t="s">
        <v>2</v>
      </c>
      <c r="N120" s="531" t="s">
        <v>5</v>
      </c>
      <c r="O120" s="531"/>
      <c r="P120" s="586" t="s">
        <v>6</v>
      </c>
      <c r="Q120" s="586"/>
      <c r="R120" s="520" t="s">
        <v>3</v>
      </c>
      <c r="S120" s="520"/>
      <c r="T120" s="514" t="s">
        <v>117</v>
      </c>
      <c r="U120" s="512" t="s">
        <v>175</v>
      </c>
    </row>
    <row r="121" spans="2:21" s="64" customFormat="1" ht="15.75" customHeight="1" thickBot="1" x14ac:dyDescent="0.2">
      <c r="B121" s="525"/>
      <c r="C121" s="553"/>
      <c r="D121" s="554"/>
      <c r="E121" s="554"/>
      <c r="F121" s="555"/>
      <c r="G121" s="527"/>
      <c r="H121" s="528" t="s">
        <v>21</v>
      </c>
      <c r="I121" s="528"/>
      <c r="J121" s="529"/>
      <c r="K121" s="529"/>
      <c r="L121" s="529"/>
      <c r="M121" s="530"/>
      <c r="N121" s="531"/>
      <c r="O121" s="531"/>
      <c r="P121" s="586"/>
      <c r="Q121" s="586"/>
      <c r="R121" s="520"/>
      <c r="S121" s="520"/>
      <c r="T121" s="515"/>
      <c r="U121" s="513"/>
    </row>
    <row r="122" spans="2:21" s="64" customFormat="1" ht="18" customHeight="1" thickBot="1" x14ac:dyDescent="0.2">
      <c r="B122" s="185">
        <v>1</v>
      </c>
      <c r="C122" s="154"/>
      <c r="D122" s="542" t="s">
        <v>131</v>
      </c>
      <c r="E122" s="542"/>
      <c r="F122" s="155"/>
      <c r="G122" s="80">
        <v>300</v>
      </c>
      <c r="H122" s="534" t="s">
        <v>1</v>
      </c>
      <c r="I122" s="534"/>
      <c r="J122" s="283"/>
      <c r="K122" s="284"/>
      <c r="L122" s="285"/>
      <c r="M122" s="86">
        <f t="shared" ref="M122:M131" si="49">$G$9</f>
        <v>0</v>
      </c>
      <c r="N122" s="286"/>
      <c r="O122" s="88" t="str">
        <f t="shared" ref="O122:O131" si="50">IF(ISBLANK(H122),"",H122)</f>
        <v>kg</v>
      </c>
      <c r="P122" s="287"/>
      <c r="Q122" s="90" t="str">
        <f t="shared" ref="Q122:Q131" si="51">IF(ISBLANK(H122),"",H122)</f>
        <v>kg</v>
      </c>
      <c r="R122" s="91" t="str">
        <f>IF(ISBLANK(N122),"",N122-P122)</f>
        <v/>
      </c>
      <c r="S122" s="92" t="str">
        <f>IF(ISBLANK(N122),"",O122)</f>
        <v/>
      </c>
      <c r="T122" s="288" t="str">
        <f t="shared" ref="T122:T124" si="52">IF(ISBLANK(N122),"",(N122-P122)*G122)</f>
        <v/>
      </c>
      <c r="U122" s="289" t="str">
        <f t="shared" ref="U122:U124" si="53">IF(ISBLANK(N122),"",T122/M122)</f>
        <v/>
      </c>
    </row>
    <row r="123" spans="2:21" s="64" customFormat="1" ht="18" customHeight="1" thickBot="1" x14ac:dyDescent="0.2">
      <c r="B123" s="185">
        <v>2</v>
      </c>
      <c r="C123" s="154"/>
      <c r="D123" s="542"/>
      <c r="E123" s="542"/>
      <c r="F123" s="155"/>
      <c r="G123" s="80"/>
      <c r="H123" s="534"/>
      <c r="I123" s="534"/>
      <c r="J123" s="283"/>
      <c r="K123" s="290"/>
      <c r="L123" s="285"/>
      <c r="M123" s="86">
        <f t="shared" si="49"/>
        <v>0</v>
      </c>
      <c r="N123" s="286"/>
      <c r="O123" s="88" t="str">
        <f t="shared" si="50"/>
        <v/>
      </c>
      <c r="P123" s="287"/>
      <c r="Q123" s="90" t="str">
        <f t="shared" si="51"/>
        <v/>
      </c>
      <c r="R123" s="91" t="str">
        <f t="shared" ref="R123:R125" si="54">IF(ISBLANK(N123),"",N123-P123)</f>
        <v/>
      </c>
      <c r="S123" s="96" t="str">
        <f t="shared" ref="S123:S125" si="55">IF(ISBLANK(N123),"",O123)</f>
        <v/>
      </c>
      <c r="T123" s="288" t="str">
        <f t="shared" si="52"/>
        <v/>
      </c>
      <c r="U123" s="289" t="str">
        <f t="shared" si="53"/>
        <v/>
      </c>
    </row>
    <row r="124" spans="2:21" s="64" customFormat="1" ht="18" customHeight="1" thickBot="1" x14ac:dyDescent="0.2">
      <c r="B124" s="185">
        <v>3</v>
      </c>
      <c r="C124" s="154"/>
      <c r="D124" s="166"/>
      <c r="E124" s="166"/>
      <c r="F124" s="155"/>
      <c r="G124" s="80"/>
      <c r="H124" s="534"/>
      <c r="I124" s="534"/>
      <c r="J124" s="283"/>
      <c r="K124" s="290"/>
      <c r="L124" s="285"/>
      <c r="M124" s="86">
        <f t="shared" si="49"/>
        <v>0</v>
      </c>
      <c r="N124" s="286"/>
      <c r="O124" s="88" t="str">
        <f t="shared" si="50"/>
        <v/>
      </c>
      <c r="P124" s="287"/>
      <c r="Q124" s="90" t="str">
        <f t="shared" si="51"/>
        <v/>
      </c>
      <c r="R124" s="91" t="str">
        <f t="shared" si="54"/>
        <v/>
      </c>
      <c r="S124" s="96" t="str">
        <f t="shared" si="55"/>
        <v/>
      </c>
      <c r="T124" s="288" t="str">
        <f t="shared" si="52"/>
        <v/>
      </c>
      <c r="U124" s="289" t="str">
        <f t="shared" si="53"/>
        <v/>
      </c>
    </row>
    <row r="125" spans="2:21" s="64" customFormat="1" ht="18" customHeight="1" thickBot="1" x14ac:dyDescent="0.2">
      <c r="B125" s="185">
        <v>4</v>
      </c>
      <c r="C125" s="154"/>
      <c r="D125" s="166"/>
      <c r="E125" s="166"/>
      <c r="F125" s="155"/>
      <c r="G125" s="80"/>
      <c r="H125" s="534"/>
      <c r="I125" s="534"/>
      <c r="J125" s="283"/>
      <c r="K125" s="290"/>
      <c r="L125" s="285"/>
      <c r="M125" s="86">
        <f t="shared" si="49"/>
        <v>0</v>
      </c>
      <c r="N125" s="286"/>
      <c r="O125" s="88" t="str">
        <f t="shared" si="50"/>
        <v/>
      </c>
      <c r="P125" s="287"/>
      <c r="Q125" s="90" t="str">
        <f t="shared" si="51"/>
        <v/>
      </c>
      <c r="R125" s="91" t="str">
        <f t="shared" si="54"/>
        <v/>
      </c>
      <c r="S125" s="96" t="str">
        <f t="shared" si="55"/>
        <v/>
      </c>
      <c r="T125" s="288" t="str">
        <f t="shared" ref="T125:T131" si="56">IF(ISBLANK(N125),"",(N125-P125)*G125)</f>
        <v/>
      </c>
      <c r="U125" s="289" t="str">
        <f t="shared" ref="U125:U131" si="57">IF(ISBLANK(N125),"",T125/M125)</f>
        <v/>
      </c>
    </row>
    <row r="126" spans="2:21" s="64" customFormat="1" ht="18" customHeight="1" thickBot="1" x14ac:dyDescent="0.2">
      <c r="B126" s="185">
        <v>5</v>
      </c>
      <c r="C126" s="154"/>
      <c r="D126" s="166"/>
      <c r="E126" s="166"/>
      <c r="F126" s="155"/>
      <c r="G126" s="80"/>
      <c r="H126" s="534"/>
      <c r="I126" s="534"/>
      <c r="J126" s="283"/>
      <c r="K126" s="290"/>
      <c r="L126" s="285"/>
      <c r="M126" s="86">
        <f t="shared" si="49"/>
        <v>0</v>
      </c>
      <c r="N126" s="286"/>
      <c r="O126" s="88" t="str">
        <f t="shared" si="50"/>
        <v/>
      </c>
      <c r="P126" s="287"/>
      <c r="Q126" s="90" t="str">
        <f t="shared" si="51"/>
        <v/>
      </c>
      <c r="R126" s="91" t="str">
        <f t="shared" ref="R126:R131" si="58">IF(ISBLANK(N126),"",N126-P126)</f>
        <v/>
      </c>
      <c r="S126" s="96" t="str">
        <f t="shared" ref="S126:S131" si="59">IF(ISBLANK(N126),"",O126)</f>
        <v/>
      </c>
      <c r="T126" s="288" t="str">
        <f t="shared" si="56"/>
        <v/>
      </c>
      <c r="U126" s="289" t="str">
        <f t="shared" si="57"/>
        <v/>
      </c>
    </row>
    <row r="127" spans="2:21" s="64" customFormat="1" ht="18" customHeight="1" thickBot="1" x14ac:dyDescent="0.2">
      <c r="B127" s="185">
        <v>6</v>
      </c>
      <c r="D127" s="166"/>
      <c r="E127" s="166"/>
      <c r="F127" s="167"/>
      <c r="G127" s="80"/>
      <c r="H127" s="532"/>
      <c r="I127" s="532"/>
      <c r="J127" s="83"/>
      <c r="K127" s="95"/>
      <c r="L127" s="85"/>
      <c r="M127" s="86">
        <f t="shared" si="49"/>
        <v>0</v>
      </c>
      <c r="N127" s="286"/>
      <c r="O127" s="88" t="str">
        <f t="shared" si="50"/>
        <v/>
      </c>
      <c r="P127" s="89"/>
      <c r="Q127" s="90" t="str">
        <f t="shared" si="51"/>
        <v/>
      </c>
      <c r="R127" s="91" t="str">
        <f t="shared" si="58"/>
        <v/>
      </c>
      <c r="S127" s="96" t="str">
        <f t="shared" si="59"/>
        <v/>
      </c>
      <c r="T127" s="288" t="str">
        <f t="shared" si="56"/>
        <v/>
      </c>
      <c r="U127" s="289" t="str">
        <f t="shared" si="57"/>
        <v/>
      </c>
    </row>
    <row r="128" spans="2:21" s="64" customFormat="1" ht="18" customHeight="1" thickBot="1" x14ac:dyDescent="0.2">
      <c r="B128" s="185">
        <v>7</v>
      </c>
      <c r="D128" s="166"/>
      <c r="E128" s="166"/>
      <c r="F128" s="167"/>
      <c r="G128" s="80"/>
      <c r="H128" s="532"/>
      <c r="I128" s="532"/>
      <c r="J128" s="83"/>
      <c r="K128" s="95"/>
      <c r="L128" s="85"/>
      <c r="M128" s="86">
        <f t="shared" si="49"/>
        <v>0</v>
      </c>
      <c r="N128" s="286"/>
      <c r="O128" s="88" t="str">
        <f t="shared" si="50"/>
        <v/>
      </c>
      <c r="P128" s="89"/>
      <c r="Q128" s="90" t="str">
        <f t="shared" si="51"/>
        <v/>
      </c>
      <c r="R128" s="91" t="str">
        <f t="shared" si="58"/>
        <v/>
      </c>
      <c r="S128" s="96" t="str">
        <f t="shared" si="59"/>
        <v/>
      </c>
      <c r="T128" s="288" t="str">
        <f t="shared" si="56"/>
        <v/>
      </c>
      <c r="U128" s="289" t="str">
        <f t="shared" si="57"/>
        <v/>
      </c>
    </row>
    <row r="129" spans="2:21" s="64" customFormat="1" ht="18" customHeight="1" thickBot="1" x14ac:dyDescent="0.2">
      <c r="B129" s="185">
        <v>8</v>
      </c>
      <c r="D129" s="166"/>
      <c r="E129" s="166"/>
      <c r="F129" s="167"/>
      <c r="G129" s="80"/>
      <c r="H129" s="532"/>
      <c r="I129" s="532"/>
      <c r="J129" s="83"/>
      <c r="K129" s="95"/>
      <c r="L129" s="85"/>
      <c r="M129" s="86">
        <f t="shared" si="49"/>
        <v>0</v>
      </c>
      <c r="N129" s="286"/>
      <c r="O129" s="88" t="str">
        <f t="shared" si="50"/>
        <v/>
      </c>
      <c r="P129" s="89"/>
      <c r="Q129" s="90" t="str">
        <f t="shared" si="51"/>
        <v/>
      </c>
      <c r="R129" s="91" t="str">
        <f t="shared" si="58"/>
        <v/>
      </c>
      <c r="S129" s="96" t="str">
        <f t="shared" si="59"/>
        <v/>
      </c>
      <c r="T129" s="288" t="str">
        <f t="shared" si="56"/>
        <v/>
      </c>
      <c r="U129" s="289" t="str">
        <f t="shared" si="57"/>
        <v/>
      </c>
    </row>
    <row r="130" spans="2:21" s="64" customFormat="1" ht="18" customHeight="1" thickBot="1" x14ac:dyDescent="0.2">
      <c r="B130" s="185">
        <v>9</v>
      </c>
      <c r="D130" s="533"/>
      <c r="E130" s="533"/>
      <c r="F130" s="167"/>
      <c r="G130" s="80"/>
      <c r="H130" s="532"/>
      <c r="I130" s="532"/>
      <c r="J130" s="83"/>
      <c r="K130" s="95"/>
      <c r="L130" s="85"/>
      <c r="M130" s="86">
        <f t="shared" si="49"/>
        <v>0</v>
      </c>
      <c r="N130" s="286"/>
      <c r="O130" s="88" t="str">
        <f t="shared" si="50"/>
        <v/>
      </c>
      <c r="P130" s="89"/>
      <c r="Q130" s="90" t="str">
        <f t="shared" si="51"/>
        <v/>
      </c>
      <c r="R130" s="91" t="str">
        <f t="shared" si="58"/>
        <v/>
      </c>
      <c r="S130" s="96" t="str">
        <f t="shared" si="59"/>
        <v/>
      </c>
      <c r="T130" s="288" t="str">
        <f t="shared" si="56"/>
        <v/>
      </c>
      <c r="U130" s="289" t="str">
        <f t="shared" si="57"/>
        <v/>
      </c>
    </row>
    <row r="131" spans="2:21" s="64" customFormat="1" ht="18" customHeight="1" thickBot="1" x14ac:dyDescent="0.2">
      <c r="B131" s="185">
        <v>10</v>
      </c>
      <c r="D131" s="533"/>
      <c r="E131" s="533"/>
      <c r="F131" s="167"/>
      <c r="G131" s="80"/>
      <c r="H131" s="532"/>
      <c r="I131" s="532"/>
      <c r="J131" s="131"/>
      <c r="K131" s="102"/>
      <c r="L131" s="103"/>
      <c r="M131" s="104">
        <f t="shared" si="49"/>
        <v>0</v>
      </c>
      <c r="N131" s="286"/>
      <c r="O131" s="88" t="str">
        <f t="shared" si="50"/>
        <v/>
      </c>
      <c r="P131" s="89"/>
      <c r="Q131" s="90" t="str">
        <f t="shared" si="51"/>
        <v/>
      </c>
      <c r="R131" s="91" t="str">
        <f t="shared" si="58"/>
        <v/>
      </c>
      <c r="S131" s="96" t="str">
        <f t="shared" si="59"/>
        <v/>
      </c>
      <c r="T131" s="288" t="str">
        <f t="shared" si="56"/>
        <v/>
      </c>
      <c r="U131" s="289" t="str">
        <f t="shared" si="57"/>
        <v/>
      </c>
    </row>
    <row r="132" spans="2:21" s="76" customFormat="1" ht="7.9" customHeight="1" thickBot="1" x14ac:dyDescent="0.2">
      <c r="B132" s="132"/>
      <c r="D132" s="78"/>
      <c r="E132" s="78"/>
      <c r="F132" s="78"/>
      <c r="G132" s="539"/>
      <c r="H132" s="536"/>
      <c r="I132" s="537"/>
      <c r="J132" s="83"/>
      <c r="K132" s="86"/>
      <c r="L132" s="86"/>
      <c r="M132" s="86"/>
      <c r="N132" s="545"/>
      <c r="O132" s="175"/>
      <c r="P132" s="176"/>
      <c r="Q132" s="78"/>
      <c r="R132" s="546"/>
      <c r="S132" s="546"/>
      <c r="T132" s="547">
        <f>SUM(T122:T131)</f>
        <v>0</v>
      </c>
      <c r="U132" s="548">
        <f>SUM(U122:U131)</f>
        <v>0</v>
      </c>
    </row>
    <row r="133" spans="2:21" s="76" customFormat="1" ht="12" x14ac:dyDescent="0.15">
      <c r="B133" s="135"/>
      <c r="C133" s="136"/>
      <c r="D133" s="118" t="s">
        <v>69</v>
      </c>
      <c r="E133" s="118"/>
      <c r="F133" s="118"/>
      <c r="G133" s="539"/>
      <c r="H133" s="536"/>
      <c r="I133" s="537"/>
      <c r="J133" s="119"/>
      <c r="K133" s="119"/>
      <c r="L133" s="119"/>
      <c r="M133" s="119"/>
      <c r="N133" s="545"/>
      <c r="O133" s="177"/>
      <c r="P133" s="138"/>
      <c r="Q133" s="178"/>
      <c r="R133" s="549"/>
      <c r="S133" s="549"/>
      <c r="T133" s="547"/>
      <c r="U133" s="548"/>
    </row>
    <row r="134" spans="2:21" s="76" customFormat="1" ht="10.15" customHeight="1" x14ac:dyDescent="0.15">
      <c r="B134" s="107"/>
      <c r="C134" s="107"/>
      <c r="G134" s="124"/>
      <c r="H134" s="124"/>
      <c r="I134" s="124"/>
      <c r="J134" s="208"/>
      <c r="K134" s="124"/>
      <c r="L134" s="124"/>
      <c r="M134" s="124"/>
      <c r="N134" s="125"/>
      <c r="O134" s="125"/>
      <c r="R134" s="126"/>
      <c r="S134" s="126"/>
    </row>
    <row r="135" spans="2:21" s="64" customFormat="1" ht="14.45" customHeight="1" thickBot="1" x14ac:dyDescent="0.2">
      <c r="B135" s="525" t="s">
        <v>34</v>
      </c>
      <c r="C135" s="210"/>
      <c r="D135" s="211"/>
      <c r="E135" s="212"/>
      <c r="F135" s="213"/>
      <c r="G135" s="527" t="s">
        <v>20</v>
      </c>
      <c r="H135" s="528" t="s">
        <v>21</v>
      </c>
      <c r="I135" s="528"/>
      <c r="J135" s="529" t="s">
        <v>22</v>
      </c>
      <c r="K135" s="529" t="s">
        <v>22</v>
      </c>
      <c r="L135" s="529" t="s">
        <v>22</v>
      </c>
      <c r="M135" s="530" t="s">
        <v>2</v>
      </c>
      <c r="N135" s="531" t="s">
        <v>5</v>
      </c>
      <c r="O135" s="531"/>
      <c r="P135" s="512" t="s">
        <v>6</v>
      </c>
      <c r="Q135" s="512"/>
      <c r="R135" s="520" t="s">
        <v>3</v>
      </c>
      <c r="S135" s="520"/>
      <c r="T135" s="514" t="s">
        <v>117</v>
      </c>
      <c r="U135" s="512" t="s">
        <v>105</v>
      </c>
    </row>
    <row r="136" spans="2:21" s="64" customFormat="1" ht="14.45" customHeight="1" thickBot="1" x14ac:dyDescent="0.2">
      <c r="B136" s="525"/>
      <c r="C136" s="214"/>
      <c r="D136" s="215" t="s">
        <v>35</v>
      </c>
      <c r="E136" s="215"/>
      <c r="F136" s="216"/>
      <c r="G136" s="527"/>
      <c r="H136" s="528" t="s">
        <v>21</v>
      </c>
      <c r="I136" s="528"/>
      <c r="J136" s="529"/>
      <c r="K136" s="529"/>
      <c r="L136" s="529"/>
      <c r="M136" s="530"/>
      <c r="N136" s="531"/>
      <c r="O136" s="531"/>
      <c r="P136" s="512"/>
      <c r="Q136" s="512"/>
      <c r="R136" s="520"/>
      <c r="S136" s="520"/>
      <c r="T136" s="515"/>
      <c r="U136" s="513"/>
    </row>
    <row r="137" spans="2:21" s="64" customFormat="1" ht="18" customHeight="1" thickBot="1" x14ac:dyDescent="0.2">
      <c r="B137" s="185">
        <v>1</v>
      </c>
      <c r="C137" s="154"/>
      <c r="D137" s="79" t="s">
        <v>132</v>
      </c>
      <c r="E137" s="79"/>
      <c r="F137" s="155"/>
      <c r="G137" s="291">
        <v>100</v>
      </c>
      <c r="H137" s="534" t="s">
        <v>1</v>
      </c>
      <c r="I137" s="534"/>
      <c r="J137" s="292"/>
      <c r="K137" s="293"/>
      <c r="L137" s="294"/>
      <c r="M137" s="191">
        <f t="shared" ref="M137:M155" si="60">$G$9</f>
        <v>0</v>
      </c>
      <c r="N137" s="286"/>
      <c r="O137" s="88" t="str">
        <f t="shared" ref="O137:O143" si="61">IF(ISBLANK(H137),"",H137)</f>
        <v>kg</v>
      </c>
      <c r="P137" s="287"/>
      <c r="Q137" s="90" t="str">
        <f t="shared" ref="Q137:Q143" si="62">IF(ISBLANK(H137),"",H137)</f>
        <v>kg</v>
      </c>
      <c r="R137" s="91" t="str">
        <f>IF(ISBLANK(N137),"",N137-P137)</f>
        <v/>
      </c>
      <c r="S137" s="92" t="str">
        <f>IF(ISBLANK(N137),"",O137)</f>
        <v/>
      </c>
      <c r="T137" s="288" t="str">
        <f t="shared" ref="T137:T143" si="63">IF(ISBLANK(N137),"",(N137-P137)*G137)</f>
        <v/>
      </c>
      <c r="U137" s="295" t="str">
        <f t="shared" ref="U137:U143" si="64">IF(ISBLANK(N137),"",T137/M137)</f>
        <v/>
      </c>
    </row>
    <row r="138" spans="2:21" s="64" customFormat="1" ht="18" customHeight="1" thickBot="1" x14ac:dyDescent="0.2">
      <c r="B138" s="185">
        <v>2</v>
      </c>
      <c r="C138" s="154"/>
      <c r="D138" s="79"/>
      <c r="E138" s="79"/>
      <c r="F138" s="155"/>
      <c r="G138" s="291"/>
      <c r="H138" s="534"/>
      <c r="I138" s="534"/>
      <c r="J138" s="292"/>
      <c r="K138" s="296"/>
      <c r="L138" s="294"/>
      <c r="M138" s="191">
        <f t="shared" si="60"/>
        <v>0</v>
      </c>
      <c r="N138" s="286"/>
      <c r="O138" s="88" t="str">
        <f t="shared" si="61"/>
        <v/>
      </c>
      <c r="P138" s="287"/>
      <c r="Q138" s="90" t="str">
        <f t="shared" si="62"/>
        <v/>
      </c>
      <c r="R138" s="91" t="str">
        <f t="shared" ref="R138:R143" si="65">IF(ISBLANK(N138),"",N138-P138)</f>
        <v/>
      </c>
      <c r="S138" s="96" t="str">
        <f t="shared" ref="S138:S143" si="66">IF(ISBLANK(N138),"",O138)</f>
        <v/>
      </c>
      <c r="T138" s="288" t="str">
        <f t="shared" si="63"/>
        <v/>
      </c>
      <c r="U138" s="289" t="str">
        <f t="shared" si="64"/>
        <v/>
      </c>
    </row>
    <row r="139" spans="2:21" s="64" customFormat="1" ht="18" customHeight="1" thickBot="1" x14ac:dyDescent="0.2">
      <c r="B139" s="185">
        <v>3</v>
      </c>
      <c r="C139" s="154"/>
      <c r="D139" s="79"/>
      <c r="E139" s="79"/>
      <c r="F139" s="155"/>
      <c r="G139" s="291"/>
      <c r="H139" s="534"/>
      <c r="I139" s="534"/>
      <c r="J139" s="292"/>
      <c r="K139" s="296"/>
      <c r="L139" s="294"/>
      <c r="M139" s="191">
        <f t="shared" si="60"/>
        <v>0</v>
      </c>
      <c r="N139" s="286"/>
      <c r="O139" s="88" t="str">
        <f t="shared" si="61"/>
        <v/>
      </c>
      <c r="P139" s="287"/>
      <c r="Q139" s="90" t="str">
        <f t="shared" si="62"/>
        <v/>
      </c>
      <c r="R139" s="91" t="str">
        <f t="shared" si="65"/>
        <v/>
      </c>
      <c r="S139" s="96" t="str">
        <f t="shared" si="66"/>
        <v/>
      </c>
      <c r="T139" s="288" t="str">
        <f t="shared" si="63"/>
        <v/>
      </c>
      <c r="U139" s="289" t="str">
        <f t="shared" si="64"/>
        <v/>
      </c>
    </row>
    <row r="140" spans="2:21" s="64" customFormat="1" ht="18" customHeight="1" thickBot="1" x14ac:dyDescent="0.2">
      <c r="B140" s="185">
        <v>4</v>
      </c>
      <c r="C140" s="154"/>
      <c r="D140" s="79"/>
      <c r="E140" s="79"/>
      <c r="F140" s="155"/>
      <c r="G140" s="291"/>
      <c r="H140" s="534"/>
      <c r="I140" s="534"/>
      <c r="J140" s="292"/>
      <c r="K140" s="296"/>
      <c r="L140" s="294"/>
      <c r="M140" s="191">
        <f t="shared" si="60"/>
        <v>0</v>
      </c>
      <c r="N140" s="286"/>
      <c r="O140" s="88" t="str">
        <f t="shared" si="61"/>
        <v/>
      </c>
      <c r="P140" s="287"/>
      <c r="Q140" s="90" t="str">
        <f t="shared" si="62"/>
        <v/>
      </c>
      <c r="R140" s="91" t="str">
        <f t="shared" si="65"/>
        <v/>
      </c>
      <c r="S140" s="96" t="str">
        <f t="shared" si="66"/>
        <v/>
      </c>
      <c r="T140" s="288" t="str">
        <f t="shared" si="63"/>
        <v/>
      </c>
      <c r="U140" s="289" t="str">
        <f t="shared" si="64"/>
        <v/>
      </c>
    </row>
    <row r="141" spans="2:21" s="64" customFormat="1" ht="18" customHeight="1" thickBot="1" x14ac:dyDescent="0.2">
      <c r="B141" s="185">
        <v>5</v>
      </c>
      <c r="C141" s="154"/>
      <c r="D141" s="79"/>
      <c r="E141" s="79"/>
      <c r="F141" s="155"/>
      <c r="G141" s="291"/>
      <c r="H141" s="534"/>
      <c r="I141" s="534"/>
      <c r="J141" s="292"/>
      <c r="K141" s="296"/>
      <c r="L141" s="294"/>
      <c r="M141" s="191">
        <f t="shared" si="60"/>
        <v>0</v>
      </c>
      <c r="N141" s="286"/>
      <c r="O141" s="88" t="str">
        <f t="shared" si="61"/>
        <v/>
      </c>
      <c r="P141" s="287"/>
      <c r="Q141" s="90" t="str">
        <f t="shared" si="62"/>
        <v/>
      </c>
      <c r="R141" s="91" t="str">
        <f t="shared" si="65"/>
        <v/>
      </c>
      <c r="S141" s="96" t="str">
        <f t="shared" si="66"/>
        <v/>
      </c>
      <c r="T141" s="288" t="str">
        <f t="shared" si="63"/>
        <v/>
      </c>
      <c r="U141" s="289" t="str">
        <f t="shared" si="64"/>
        <v/>
      </c>
    </row>
    <row r="142" spans="2:21" s="64" customFormat="1" ht="18" customHeight="1" thickBot="1" x14ac:dyDescent="0.2">
      <c r="B142" s="185">
        <v>6</v>
      </c>
      <c r="D142" s="79"/>
      <c r="E142" s="79"/>
      <c r="F142" s="167"/>
      <c r="G142" s="291"/>
      <c r="H142" s="532"/>
      <c r="I142" s="532"/>
      <c r="J142" s="298"/>
      <c r="K142" s="299"/>
      <c r="L142" s="300"/>
      <c r="M142" s="191">
        <f t="shared" si="60"/>
        <v>0</v>
      </c>
      <c r="N142" s="286"/>
      <c r="O142" s="88" t="str">
        <f t="shared" si="61"/>
        <v/>
      </c>
      <c r="P142" s="89"/>
      <c r="Q142" s="90" t="str">
        <f t="shared" si="62"/>
        <v/>
      </c>
      <c r="R142" s="91" t="str">
        <f t="shared" si="65"/>
        <v/>
      </c>
      <c r="S142" s="96" t="str">
        <f t="shared" si="66"/>
        <v/>
      </c>
      <c r="T142" s="288" t="str">
        <f t="shared" si="63"/>
        <v/>
      </c>
      <c r="U142" s="289" t="str">
        <f t="shared" si="64"/>
        <v/>
      </c>
    </row>
    <row r="143" spans="2:21" s="64" customFormat="1" ht="18" customHeight="1" thickBot="1" x14ac:dyDescent="0.2">
      <c r="B143" s="185">
        <v>7</v>
      </c>
      <c r="D143" s="79"/>
      <c r="E143" s="79"/>
      <c r="F143" s="167"/>
      <c r="G143" s="291"/>
      <c r="H143" s="532"/>
      <c r="I143" s="532"/>
      <c r="J143" s="298"/>
      <c r="K143" s="299"/>
      <c r="L143" s="300"/>
      <c r="M143" s="191">
        <f t="shared" si="60"/>
        <v>0</v>
      </c>
      <c r="N143" s="286"/>
      <c r="O143" s="88" t="str">
        <f t="shared" si="61"/>
        <v/>
      </c>
      <c r="P143" s="89"/>
      <c r="Q143" s="90" t="str">
        <f t="shared" si="62"/>
        <v/>
      </c>
      <c r="R143" s="91" t="str">
        <f t="shared" si="65"/>
        <v/>
      </c>
      <c r="S143" s="96" t="str">
        <f t="shared" si="66"/>
        <v/>
      </c>
      <c r="T143" s="288" t="str">
        <f t="shared" si="63"/>
        <v/>
      </c>
      <c r="U143" s="289" t="str">
        <f t="shared" si="64"/>
        <v/>
      </c>
    </row>
    <row r="144" spans="2:21" s="64" customFormat="1" ht="18" customHeight="1" thickBot="1" x14ac:dyDescent="0.2">
      <c r="B144" s="185">
        <v>8</v>
      </c>
      <c r="D144" s="79"/>
      <c r="E144" s="79"/>
      <c r="F144" s="167"/>
      <c r="G144" s="291"/>
      <c r="H144" s="532"/>
      <c r="I144" s="532"/>
      <c r="J144" s="298"/>
      <c r="K144" s="299"/>
      <c r="L144" s="300"/>
      <c r="M144" s="191">
        <f t="shared" si="60"/>
        <v>0</v>
      </c>
      <c r="N144" s="286"/>
      <c r="O144" s="88" t="str">
        <f t="shared" ref="O144:O156" si="67">IF(ISBLANK(H144),"",H144)</f>
        <v/>
      </c>
      <c r="P144" s="287"/>
      <c r="Q144" s="90" t="str">
        <f t="shared" ref="Q144:Q156" si="68">IF(ISBLANK(H144),"",H144)</f>
        <v/>
      </c>
      <c r="R144" s="91" t="str">
        <f t="shared" ref="R144:R156" si="69">IF(ISBLANK(N144),"",N144-P144)</f>
        <v/>
      </c>
      <c r="S144" s="96" t="str">
        <f t="shared" ref="S144:S156" si="70">IF(ISBLANK(N144),"",O144)</f>
        <v/>
      </c>
      <c r="T144" s="288" t="str">
        <f t="shared" ref="T144:T156" si="71">IF(ISBLANK(N144),"",(N144-P144)*G144)</f>
        <v/>
      </c>
      <c r="U144" s="289" t="str">
        <f t="shared" ref="U144:U156" si="72">IF(ISBLANK(N144),"",T144/M144)</f>
        <v/>
      </c>
    </row>
    <row r="145" spans="2:21" s="64" customFormat="1" ht="18" customHeight="1" thickBot="1" x14ac:dyDescent="0.2">
      <c r="B145" s="185">
        <v>9</v>
      </c>
      <c r="D145" s="79"/>
      <c r="E145" s="79"/>
      <c r="F145" s="167"/>
      <c r="G145" s="291"/>
      <c r="H145" s="532"/>
      <c r="I145" s="532"/>
      <c r="J145" s="298"/>
      <c r="K145" s="299"/>
      <c r="L145" s="300"/>
      <c r="M145" s="191">
        <f t="shared" si="60"/>
        <v>0</v>
      </c>
      <c r="N145" s="286"/>
      <c r="O145" s="88" t="str">
        <f t="shared" si="67"/>
        <v/>
      </c>
      <c r="P145" s="89"/>
      <c r="Q145" s="90" t="str">
        <f t="shared" si="68"/>
        <v/>
      </c>
      <c r="R145" s="91" t="str">
        <f t="shared" si="69"/>
        <v/>
      </c>
      <c r="S145" s="96" t="str">
        <f t="shared" si="70"/>
        <v/>
      </c>
      <c r="T145" s="288" t="str">
        <f t="shared" si="71"/>
        <v/>
      </c>
      <c r="U145" s="289" t="str">
        <f t="shared" si="72"/>
        <v/>
      </c>
    </row>
    <row r="146" spans="2:21" s="64" customFormat="1" ht="18" customHeight="1" thickBot="1" x14ac:dyDescent="0.2">
      <c r="B146" s="185">
        <v>10</v>
      </c>
      <c r="D146" s="79"/>
      <c r="E146" s="79"/>
      <c r="F146" s="167"/>
      <c r="G146" s="291"/>
      <c r="H146" s="532"/>
      <c r="I146" s="532"/>
      <c r="J146" s="301"/>
      <c r="K146" s="302"/>
      <c r="L146" s="303"/>
      <c r="M146" s="202">
        <f t="shared" si="60"/>
        <v>0</v>
      </c>
      <c r="N146" s="286"/>
      <c r="O146" s="88" t="str">
        <f t="shared" si="67"/>
        <v/>
      </c>
      <c r="P146" s="89"/>
      <c r="Q146" s="90" t="str">
        <f t="shared" si="68"/>
        <v/>
      </c>
      <c r="R146" s="91" t="str">
        <f t="shared" si="69"/>
        <v/>
      </c>
      <c r="S146" s="96" t="str">
        <f t="shared" si="70"/>
        <v/>
      </c>
      <c r="T146" s="288" t="str">
        <f t="shared" si="71"/>
        <v/>
      </c>
      <c r="U146" s="289" t="str">
        <f t="shared" si="72"/>
        <v/>
      </c>
    </row>
    <row r="147" spans="2:21" s="64" customFormat="1" ht="18" customHeight="1" thickBot="1" x14ac:dyDescent="0.2">
      <c r="B147" s="185">
        <v>11</v>
      </c>
      <c r="D147" s="79"/>
      <c r="E147" s="79"/>
      <c r="F147" s="167"/>
      <c r="G147" s="291"/>
      <c r="H147" s="532"/>
      <c r="I147" s="532"/>
      <c r="J147" s="298"/>
      <c r="K147" s="299"/>
      <c r="L147" s="300"/>
      <c r="M147" s="191">
        <f t="shared" si="60"/>
        <v>0</v>
      </c>
      <c r="N147" s="286"/>
      <c r="O147" s="88" t="str">
        <f t="shared" si="67"/>
        <v/>
      </c>
      <c r="P147" s="287"/>
      <c r="Q147" s="90" t="str">
        <f t="shared" si="68"/>
        <v/>
      </c>
      <c r="R147" s="91" t="str">
        <f t="shared" si="69"/>
        <v/>
      </c>
      <c r="S147" s="96" t="str">
        <f t="shared" si="70"/>
        <v/>
      </c>
      <c r="T147" s="288" t="str">
        <f t="shared" si="71"/>
        <v/>
      </c>
      <c r="U147" s="289" t="str">
        <f t="shared" si="72"/>
        <v/>
      </c>
    </row>
    <row r="148" spans="2:21" s="64" customFormat="1" ht="18" customHeight="1" thickBot="1" x14ac:dyDescent="0.2">
      <c r="B148" s="185">
        <v>12</v>
      </c>
      <c r="D148" s="79"/>
      <c r="E148" s="79"/>
      <c r="F148" s="167"/>
      <c r="G148" s="291"/>
      <c r="H148" s="532"/>
      <c r="I148" s="532"/>
      <c r="J148" s="298"/>
      <c r="K148" s="299"/>
      <c r="L148" s="300"/>
      <c r="M148" s="191">
        <f t="shared" si="60"/>
        <v>0</v>
      </c>
      <c r="N148" s="286"/>
      <c r="O148" s="88" t="str">
        <f t="shared" si="67"/>
        <v/>
      </c>
      <c r="P148" s="89"/>
      <c r="Q148" s="90" t="str">
        <f t="shared" si="68"/>
        <v/>
      </c>
      <c r="R148" s="91" t="str">
        <f t="shared" si="69"/>
        <v/>
      </c>
      <c r="S148" s="96" t="str">
        <f t="shared" si="70"/>
        <v/>
      </c>
      <c r="T148" s="288" t="str">
        <f t="shared" si="71"/>
        <v/>
      </c>
      <c r="U148" s="289" t="str">
        <f t="shared" si="72"/>
        <v/>
      </c>
    </row>
    <row r="149" spans="2:21" s="64" customFormat="1" ht="18" customHeight="1" thickBot="1" x14ac:dyDescent="0.2">
      <c r="B149" s="185">
        <v>13</v>
      </c>
      <c r="D149" s="79"/>
      <c r="E149" s="79"/>
      <c r="F149" s="167"/>
      <c r="G149" s="291"/>
      <c r="H149" s="532"/>
      <c r="I149" s="532"/>
      <c r="J149" s="298"/>
      <c r="K149" s="299"/>
      <c r="L149" s="300"/>
      <c r="M149" s="202">
        <f t="shared" si="60"/>
        <v>0</v>
      </c>
      <c r="N149" s="286"/>
      <c r="O149" s="88" t="str">
        <f t="shared" si="67"/>
        <v/>
      </c>
      <c r="P149" s="89"/>
      <c r="Q149" s="90" t="str">
        <f t="shared" si="68"/>
        <v/>
      </c>
      <c r="R149" s="91" t="str">
        <f t="shared" si="69"/>
        <v/>
      </c>
      <c r="S149" s="96" t="str">
        <f t="shared" si="70"/>
        <v/>
      </c>
      <c r="T149" s="288" t="str">
        <f t="shared" si="71"/>
        <v/>
      </c>
      <c r="U149" s="289" t="str">
        <f t="shared" si="72"/>
        <v/>
      </c>
    </row>
    <row r="150" spans="2:21" s="64" customFormat="1" ht="18" customHeight="1" thickBot="1" x14ac:dyDescent="0.2">
      <c r="B150" s="185">
        <v>14</v>
      </c>
      <c r="D150" s="79"/>
      <c r="E150" s="79"/>
      <c r="F150" s="167"/>
      <c r="G150" s="291"/>
      <c r="H150" s="532"/>
      <c r="I150" s="532"/>
      <c r="J150" s="298"/>
      <c r="K150" s="299"/>
      <c r="L150" s="300"/>
      <c r="M150" s="191">
        <f t="shared" si="60"/>
        <v>0</v>
      </c>
      <c r="N150" s="286"/>
      <c r="O150" s="88" t="str">
        <f t="shared" si="67"/>
        <v/>
      </c>
      <c r="P150" s="287"/>
      <c r="Q150" s="90" t="str">
        <f t="shared" si="68"/>
        <v/>
      </c>
      <c r="R150" s="91" t="str">
        <f t="shared" si="69"/>
        <v/>
      </c>
      <c r="S150" s="96" t="str">
        <f t="shared" si="70"/>
        <v/>
      </c>
      <c r="T150" s="288" t="str">
        <f t="shared" si="71"/>
        <v/>
      </c>
      <c r="U150" s="289" t="str">
        <f t="shared" si="72"/>
        <v/>
      </c>
    </row>
    <row r="151" spans="2:21" s="64" customFormat="1" ht="18" customHeight="1" thickBot="1" x14ac:dyDescent="0.2">
      <c r="B151" s="185">
        <v>15</v>
      </c>
      <c r="D151" s="79"/>
      <c r="E151" s="79"/>
      <c r="F151" s="167"/>
      <c r="G151" s="291"/>
      <c r="H151" s="532"/>
      <c r="I151" s="532"/>
      <c r="J151" s="298"/>
      <c r="K151" s="299"/>
      <c r="L151" s="300"/>
      <c r="M151" s="191">
        <f t="shared" si="60"/>
        <v>0</v>
      </c>
      <c r="N151" s="286"/>
      <c r="O151" s="88" t="str">
        <f t="shared" si="67"/>
        <v/>
      </c>
      <c r="P151" s="89"/>
      <c r="Q151" s="90" t="str">
        <f t="shared" si="68"/>
        <v/>
      </c>
      <c r="R151" s="91" t="str">
        <f t="shared" si="69"/>
        <v/>
      </c>
      <c r="S151" s="96" t="str">
        <f t="shared" si="70"/>
        <v/>
      </c>
      <c r="T151" s="288" t="str">
        <f t="shared" si="71"/>
        <v/>
      </c>
      <c r="U151" s="289" t="str">
        <f t="shared" si="72"/>
        <v/>
      </c>
    </row>
    <row r="152" spans="2:21" s="64" customFormat="1" ht="18" customHeight="1" thickBot="1" x14ac:dyDescent="0.2">
      <c r="B152" s="185">
        <v>16</v>
      </c>
      <c r="D152" s="79"/>
      <c r="E152" s="79"/>
      <c r="F152" s="167"/>
      <c r="G152" s="291"/>
      <c r="H152" s="532"/>
      <c r="I152" s="532"/>
      <c r="J152" s="298"/>
      <c r="K152" s="299"/>
      <c r="L152" s="300"/>
      <c r="M152" s="202">
        <f t="shared" si="60"/>
        <v>0</v>
      </c>
      <c r="N152" s="286"/>
      <c r="O152" s="88" t="str">
        <f t="shared" si="67"/>
        <v/>
      </c>
      <c r="P152" s="89"/>
      <c r="Q152" s="90" t="str">
        <f t="shared" si="68"/>
        <v/>
      </c>
      <c r="R152" s="91" t="str">
        <f t="shared" si="69"/>
        <v/>
      </c>
      <c r="S152" s="96" t="str">
        <f t="shared" si="70"/>
        <v/>
      </c>
      <c r="T152" s="288" t="str">
        <f t="shared" si="71"/>
        <v/>
      </c>
      <c r="U152" s="289" t="str">
        <f t="shared" si="72"/>
        <v/>
      </c>
    </row>
    <row r="153" spans="2:21" s="64" customFormat="1" ht="18" customHeight="1" thickBot="1" x14ac:dyDescent="0.2">
      <c r="B153" s="185">
        <v>17</v>
      </c>
      <c r="D153" s="79"/>
      <c r="E153" s="79"/>
      <c r="F153" s="167"/>
      <c r="G153" s="291"/>
      <c r="H153" s="532"/>
      <c r="I153" s="532"/>
      <c r="J153" s="298"/>
      <c r="K153" s="299"/>
      <c r="L153" s="300"/>
      <c r="M153" s="191">
        <f t="shared" si="60"/>
        <v>0</v>
      </c>
      <c r="N153" s="286"/>
      <c r="O153" s="88" t="str">
        <f t="shared" si="67"/>
        <v/>
      </c>
      <c r="P153" s="287"/>
      <c r="Q153" s="90" t="str">
        <f t="shared" si="68"/>
        <v/>
      </c>
      <c r="R153" s="91" t="str">
        <f t="shared" si="69"/>
        <v/>
      </c>
      <c r="S153" s="96" t="str">
        <f t="shared" si="70"/>
        <v/>
      </c>
      <c r="T153" s="288" t="str">
        <f t="shared" si="71"/>
        <v/>
      </c>
      <c r="U153" s="289" t="str">
        <f t="shared" si="72"/>
        <v/>
      </c>
    </row>
    <row r="154" spans="2:21" s="64" customFormat="1" ht="18" customHeight="1" thickBot="1" x14ac:dyDescent="0.2">
      <c r="B154" s="185">
        <v>18</v>
      </c>
      <c r="D154" s="535"/>
      <c r="E154" s="535"/>
      <c r="F154" s="167"/>
      <c r="G154" s="291"/>
      <c r="H154" s="532"/>
      <c r="I154" s="532"/>
      <c r="J154" s="298"/>
      <c r="K154" s="299"/>
      <c r="L154" s="300"/>
      <c r="M154" s="191">
        <f t="shared" si="60"/>
        <v>0</v>
      </c>
      <c r="N154" s="286"/>
      <c r="O154" s="88" t="str">
        <f t="shared" si="67"/>
        <v/>
      </c>
      <c r="P154" s="89"/>
      <c r="Q154" s="90" t="str">
        <f t="shared" si="68"/>
        <v/>
      </c>
      <c r="R154" s="91" t="str">
        <f t="shared" si="69"/>
        <v/>
      </c>
      <c r="S154" s="96" t="str">
        <f t="shared" si="70"/>
        <v/>
      </c>
      <c r="T154" s="288" t="str">
        <f t="shared" si="71"/>
        <v/>
      </c>
      <c r="U154" s="289" t="str">
        <f t="shared" si="72"/>
        <v/>
      </c>
    </row>
    <row r="155" spans="2:21" s="64" customFormat="1" ht="18" customHeight="1" thickBot="1" x14ac:dyDescent="0.2">
      <c r="B155" s="185">
        <v>19</v>
      </c>
      <c r="D155" s="538"/>
      <c r="E155" s="538"/>
      <c r="F155" s="167"/>
      <c r="G155" s="291"/>
      <c r="H155" s="532"/>
      <c r="I155" s="532"/>
      <c r="J155" s="298"/>
      <c r="K155" s="299"/>
      <c r="L155" s="300"/>
      <c r="M155" s="202">
        <f t="shared" si="60"/>
        <v>0</v>
      </c>
      <c r="N155" s="286"/>
      <c r="O155" s="88" t="str">
        <f t="shared" si="67"/>
        <v/>
      </c>
      <c r="P155" s="89"/>
      <c r="Q155" s="90" t="str">
        <f t="shared" si="68"/>
        <v/>
      </c>
      <c r="R155" s="91" t="str">
        <f t="shared" si="69"/>
        <v/>
      </c>
      <c r="S155" s="96" t="str">
        <f t="shared" si="70"/>
        <v/>
      </c>
      <c r="T155" s="288" t="str">
        <f t="shared" si="71"/>
        <v/>
      </c>
      <c r="U155" s="289" t="str">
        <f t="shared" si="72"/>
        <v/>
      </c>
    </row>
    <row r="156" spans="2:21" s="64" customFormat="1" ht="18" customHeight="1" thickBot="1" x14ac:dyDescent="0.2">
      <c r="B156" s="185">
        <v>20</v>
      </c>
      <c r="D156" s="538"/>
      <c r="E156" s="538"/>
      <c r="F156" s="167"/>
      <c r="G156" s="291"/>
      <c r="H156" s="532"/>
      <c r="I156" s="532"/>
      <c r="J156" s="298"/>
      <c r="K156" s="299"/>
      <c r="L156" s="300"/>
      <c r="M156" s="191">
        <f>$G$9</f>
        <v>0</v>
      </c>
      <c r="N156" s="286"/>
      <c r="O156" s="88" t="str">
        <f t="shared" si="67"/>
        <v/>
      </c>
      <c r="P156" s="287"/>
      <c r="Q156" s="90" t="str">
        <f t="shared" si="68"/>
        <v/>
      </c>
      <c r="R156" s="91" t="str">
        <f t="shared" si="69"/>
        <v/>
      </c>
      <c r="S156" s="96" t="str">
        <f t="shared" si="70"/>
        <v/>
      </c>
      <c r="T156" s="288" t="str">
        <f t="shared" si="71"/>
        <v/>
      </c>
      <c r="U156" s="289" t="str">
        <f t="shared" si="72"/>
        <v/>
      </c>
    </row>
    <row r="157" spans="2:21" s="76" customFormat="1" ht="7.9" customHeight="1" thickBot="1" x14ac:dyDescent="0.2">
      <c r="B157" s="132"/>
      <c r="D157" s="78"/>
      <c r="E157" s="78"/>
      <c r="F157" s="78"/>
      <c r="G157" s="539"/>
      <c r="H157" s="536"/>
      <c r="I157" s="537"/>
      <c r="J157" s="83"/>
      <c r="K157" s="86"/>
      <c r="L157" s="86"/>
      <c r="M157" s="86"/>
      <c r="N157" s="545"/>
      <c r="O157" s="175"/>
      <c r="P157" s="176"/>
      <c r="Q157" s="78"/>
      <c r="R157" s="584"/>
      <c r="S157" s="115"/>
      <c r="T157" s="547">
        <f>SUM(T137:T156)</f>
        <v>0</v>
      </c>
      <c r="U157" s="548">
        <f>SUM(U137:U156)</f>
        <v>0</v>
      </c>
    </row>
    <row r="158" spans="2:21" s="76" customFormat="1" ht="14.25" customHeight="1" x14ac:dyDescent="0.15">
      <c r="B158" s="135"/>
      <c r="C158" s="136"/>
      <c r="D158" s="118" t="s">
        <v>69</v>
      </c>
      <c r="E158" s="118"/>
      <c r="F158" s="118"/>
      <c r="G158" s="539"/>
      <c r="H158" s="536"/>
      <c r="I158" s="537"/>
      <c r="J158" s="119"/>
      <c r="K158" s="119"/>
      <c r="L158" s="119"/>
      <c r="M158" s="119"/>
      <c r="N158" s="545"/>
      <c r="O158" s="177"/>
      <c r="P158" s="138"/>
      <c r="Q158" s="178"/>
      <c r="R158" s="584"/>
      <c r="S158" s="105"/>
      <c r="T158" s="547"/>
      <c r="U158" s="548"/>
    </row>
    <row r="159" spans="2:21" s="76" customFormat="1" ht="8.4499999999999993" customHeight="1" x14ac:dyDescent="0.15">
      <c r="B159" s="107"/>
      <c r="C159" s="107"/>
      <c r="G159" s="124"/>
      <c r="H159" s="124"/>
      <c r="I159" s="124"/>
      <c r="J159" s="208"/>
      <c r="K159" s="124"/>
      <c r="L159" s="124"/>
      <c r="M159" s="124"/>
      <c r="N159" s="125"/>
      <c r="O159" s="125"/>
      <c r="R159" s="126"/>
      <c r="S159" s="126"/>
    </row>
    <row r="160" spans="2:21" s="64" customFormat="1" ht="16.899999999999999" customHeight="1" thickBot="1" x14ac:dyDescent="0.2">
      <c r="B160" s="525" t="s">
        <v>123</v>
      </c>
      <c r="C160" s="526" t="s">
        <v>53</v>
      </c>
      <c r="D160" s="526"/>
      <c r="E160" s="526"/>
      <c r="F160" s="526"/>
      <c r="G160" s="527" t="s">
        <v>20</v>
      </c>
      <c r="H160" s="528" t="s">
        <v>21</v>
      </c>
      <c r="I160" s="528"/>
      <c r="J160" s="529" t="s">
        <v>22</v>
      </c>
      <c r="K160" s="529" t="s">
        <v>22</v>
      </c>
      <c r="L160" s="529" t="s">
        <v>22</v>
      </c>
      <c r="M160" s="530" t="s">
        <v>2</v>
      </c>
      <c r="N160" s="531" t="s">
        <v>5</v>
      </c>
      <c r="O160" s="531"/>
      <c r="P160" s="512" t="s">
        <v>6</v>
      </c>
      <c r="Q160" s="512"/>
      <c r="R160" s="520" t="s">
        <v>3</v>
      </c>
      <c r="S160" s="520"/>
      <c r="T160" s="514" t="s">
        <v>117</v>
      </c>
      <c r="U160" s="512" t="s">
        <v>175</v>
      </c>
    </row>
    <row r="161" spans="2:21" s="64" customFormat="1" ht="15" customHeight="1" thickBot="1" x14ac:dyDescent="0.2">
      <c r="B161" s="525"/>
      <c r="C161" s="526"/>
      <c r="D161" s="526"/>
      <c r="E161" s="526"/>
      <c r="F161" s="526"/>
      <c r="G161" s="527"/>
      <c r="H161" s="528" t="s">
        <v>21</v>
      </c>
      <c r="I161" s="528"/>
      <c r="J161" s="529"/>
      <c r="K161" s="529"/>
      <c r="L161" s="529"/>
      <c r="M161" s="530"/>
      <c r="N161" s="531"/>
      <c r="O161" s="531"/>
      <c r="P161" s="512"/>
      <c r="Q161" s="512"/>
      <c r="R161" s="520"/>
      <c r="S161" s="520"/>
      <c r="T161" s="515"/>
      <c r="U161" s="513"/>
    </row>
    <row r="162" spans="2:21" s="64" customFormat="1" ht="18" customHeight="1" thickBot="1" x14ac:dyDescent="0.2">
      <c r="B162" s="185">
        <v>1</v>
      </c>
      <c r="C162" s="186"/>
      <c r="D162" s="79" t="s">
        <v>179</v>
      </c>
      <c r="E162" s="79"/>
      <c r="F162" s="155"/>
      <c r="G162" s="291">
        <v>300</v>
      </c>
      <c r="H162" s="534" t="s">
        <v>30</v>
      </c>
      <c r="I162" s="534"/>
      <c r="J162" s="292"/>
      <c r="K162" s="293"/>
      <c r="L162" s="294"/>
      <c r="M162" s="191">
        <f t="shared" ref="M162:M171" si="73">$G$9</f>
        <v>0</v>
      </c>
      <c r="N162" s="286"/>
      <c r="O162" s="88" t="str">
        <f t="shared" ref="O162" si="74">IF(ISBLANK(H162),"",H162)</f>
        <v>ℓ</v>
      </c>
      <c r="P162" s="287"/>
      <c r="Q162" s="90" t="str">
        <f t="shared" ref="Q162" si="75">IF(ISBLANK(H162),"",H162)</f>
        <v>ℓ</v>
      </c>
      <c r="R162" s="305" t="str">
        <f>IF(ISBLANK(N162),"",N162-P162)</f>
        <v/>
      </c>
      <c r="S162" s="92" t="str">
        <f>IF(ISBLANK(N162),"",O162)</f>
        <v/>
      </c>
      <c r="T162" s="288" t="str">
        <f t="shared" ref="T162" si="76">IF(ISBLANK(N162),"",(N162-P162)*G162)</f>
        <v/>
      </c>
      <c r="U162" s="295" t="str">
        <f t="shared" ref="U162" si="77">IF(ISBLANK(N162),"",T162/M162)</f>
        <v/>
      </c>
    </row>
    <row r="163" spans="2:21" s="64" customFormat="1" ht="18" customHeight="1" thickBot="1" x14ac:dyDescent="0.2">
      <c r="B163" s="185">
        <v>2</v>
      </c>
      <c r="C163" s="186"/>
      <c r="D163" s="79" t="s">
        <v>177</v>
      </c>
      <c r="E163" s="79"/>
      <c r="F163" s="155"/>
      <c r="G163" s="291"/>
      <c r="H163" s="534"/>
      <c r="I163" s="534"/>
      <c r="J163" s="292"/>
      <c r="K163" s="296"/>
      <c r="L163" s="294"/>
      <c r="M163" s="191">
        <f t="shared" si="73"/>
        <v>0</v>
      </c>
      <c r="N163" s="286"/>
      <c r="O163" s="88" t="str">
        <f t="shared" ref="O163:O171" si="78">IF(ISBLANK(H163),"",H163)</f>
        <v/>
      </c>
      <c r="P163" s="287"/>
      <c r="Q163" s="90" t="str">
        <f t="shared" ref="Q163:Q171" si="79">IF(ISBLANK(H163),"",H163)</f>
        <v/>
      </c>
      <c r="R163" s="91" t="str">
        <f t="shared" ref="R163:R171" si="80">IF(ISBLANK(N163),"",N163-P163)</f>
        <v/>
      </c>
      <c r="S163" s="96" t="str">
        <f t="shared" ref="S163:S171" si="81">IF(ISBLANK(N163),"",O163)</f>
        <v/>
      </c>
      <c r="T163" s="288" t="str">
        <f t="shared" ref="T163:T171" si="82">IF(ISBLANK(N163),"",(N163-P163)*G163)</f>
        <v/>
      </c>
      <c r="U163" s="295" t="str">
        <f t="shared" ref="U163:U171" si="83">IF(ISBLANK(N163),"",T163/M163)</f>
        <v/>
      </c>
    </row>
    <row r="164" spans="2:21" s="64" customFormat="1" ht="18" customHeight="1" thickBot="1" x14ac:dyDescent="0.2">
      <c r="B164" s="185">
        <v>3</v>
      </c>
      <c r="C164" s="186"/>
      <c r="D164" s="79"/>
      <c r="E164" s="79"/>
      <c r="F164" s="155"/>
      <c r="G164" s="291"/>
      <c r="H164" s="534"/>
      <c r="I164" s="534"/>
      <c r="J164" s="292"/>
      <c r="K164" s="296"/>
      <c r="L164" s="294"/>
      <c r="M164" s="191">
        <f t="shared" si="73"/>
        <v>0</v>
      </c>
      <c r="N164" s="286"/>
      <c r="O164" s="88" t="str">
        <f t="shared" si="78"/>
        <v/>
      </c>
      <c r="P164" s="287"/>
      <c r="Q164" s="90" t="str">
        <f t="shared" si="79"/>
        <v/>
      </c>
      <c r="R164" s="91" t="str">
        <f t="shared" si="80"/>
        <v/>
      </c>
      <c r="S164" s="96" t="str">
        <f t="shared" si="81"/>
        <v/>
      </c>
      <c r="T164" s="288" t="str">
        <f t="shared" si="82"/>
        <v/>
      </c>
      <c r="U164" s="295" t="str">
        <f t="shared" si="83"/>
        <v/>
      </c>
    </row>
    <row r="165" spans="2:21" s="64" customFormat="1" ht="18" customHeight="1" thickBot="1" x14ac:dyDescent="0.2">
      <c r="B165" s="185">
        <v>4</v>
      </c>
      <c r="C165" s="186"/>
      <c r="D165" s="79"/>
      <c r="E165" s="79"/>
      <c r="F165" s="155"/>
      <c r="G165" s="291"/>
      <c r="H165" s="534"/>
      <c r="I165" s="534"/>
      <c r="J165" s="292"/>
      <c r="K165" s="296"/>
      <c r="L165" s="294"/>
      <c r="M165" s="191">
        <f t="shared" si="73"/>
        <v>0</v>
      </c>
      <c r="N165" s="286"/>
      <c r="O165" s="88" t="str">
        <f t="shared" si="78"/>
        <v/>
      </c>
      <c r="P165" s="287"/>
      <c r="Q165" s="90" t="str">
        <f t="shared" si="79"/>
        <v/>
      </c>
      <c r="R165" s="91" t="str">
        <f t="shared" si="80"/>
        <v/>
      </c>
      <c r="S165" s="96" t="str">
        <f t="shared" si="81"/>
        <v/>
      </c>
      <c r="T165" s="288" t="str">
        <f t="shared" si="82"/>
        <v/>
      </c>
      <c r="U165" s="295" t="str">
        <f t="shared" si="83"/>
        <v/>
      </c>
    </row>
    <row r="166" spans="2:21" s="64" customFormat="1" ht="18" customHeight="1" thickBot="1" x14ac:dyDescent="0.2">
      <c r="B166" s="185">
        <v>5</v>
      </c>
      <c r="C166" s="186"/>
      <c r="D166" s="535"/>
      <c r="E166" s="535"/>
      <c r="F166" s="155"/>
      <c r="G166" s="291"/>
      <c r="H166" s="534"/>
      <c r="I166" s="534"/>
      <c r="J166" s="292"/>
      <c r="K166" s="296"/>
      <c r="L166" s="294"/>
      <c r="M166" s="191">
        <f t="shared" si="73"/>
        <v>0</v>
      </c>
      <c r="N166" s="286"/>
      <c r="O166" s="88" t="str">
        <f t="shared" si="78"/>
        <v/>
      </c>
      <c r="P166" s="287"/>
      <c r="Q166" s="90" t="str">
        <f t="shared" si="79"/>
        <v/>
      </c>
      <c r="R166" s="91" t="str">
        <f t="shared" si="80"/>
        <v/>
      </c>
      <c r="S166" s="96" t="str">
        <f t="shared" si="81"/>
        <v/>
      </c>
      <c r="T166" s="288" t="str">
        <f t="shared" si="82"/>
        <v/>
      </c>
      <c r="U166" s="295" t="str">
        <f t="shared" si="83"/>
        <v/>
      </c>
    </row>
    <row r="167" spans="2:21" s="64" customFormat="1" ht="18" customHeight="1" thickBot="1" x14ac:dyDescent="0.2">
      <c r="B167" s="185">
        <v>6</v>
      </c>
      <c r="C167" s="167"/>
      <c r="D167" s="194"/>
      <c r="E167" s="194"/>
      <c r="F167" s="167"/>
      <c r="G167" s="297"/>
      <c r="H167" s="532"/>
      <c r="I167" s="532"/>
      <c r="J167" s="298"/>
      <c r="K167" s="299"/>
      <c r="L167" s="300"/>
      <c r="M167" s="191">
        <f t="shared" si="73"/>
        <v>0</v>
      </c>
      <c r="N167" s="286"/>
      <c r="O167" s="88" t="str">
        <f t="shared" si="78"/>
        <v/>
      </c>
      <c r="P167" s="287"/>
      <c r="Q167" s="90" t="str">
        <f t="shared" si="79"/>
        <v/>
      </c>
      <c r="R167" s="91" t="str">
        <f t="shared" si="80"/>
        <v/>
      </c>
      <c r="S167" s="96" t="str">
        <f t="shared" si="81"/>
        <v/>
      </c>
      <c r="T167" s="288" t="str">
        <f t="shared" si="82"/>
        <v/>
      </c>
      <c r="U167" s="295" t="str">
        <f t="shared" si="83"/>
        <v/>
      </c>
    </row>
    <row r="168" spans="2:21" s="64" customFormat="1" ht="18" customHeight="1" thickBot="1" x14ac:dyDescent="0.2">
      <c r="B168" s="185">
        <v>7</v>
      </c>
      <c r="C168" s="167"/>
      <c r="D168" s="533"/>
      <c r="E168" s="533"/>
      <c r="F168" s="167"/>
      <c r="G168" s="297"/>
      <c r="H168" s="532"/>
      <c r="I168" s="532"/>
      <c r="J168" s="298"/>
      <c r="K168" s="299"/>
      <c r="L168" s="300"/>
      <c r="M168" s="191">
        <f t="shared" si="73"/>
        <v>0</v>
      </c>
      <c r="N168" s="286"/>
      <c r="O168" s="88" t="str">
        <f t="shared" si="78"/>
        <v/>
      </c>
      <c r="P168" s="287"/>
      <c r="Q168" s="90" t="str">
        <f t="shared" si="79"/>
        <v/>
      </c>
      <c r="R168" s="91" t="str">
        <f t="shared" si="80"/>
        <v/>
      </c>
      <c r="S168" s="96" t="str">
        <f t="shared" si="81"/>
        <v/>
      </c>
      <c r="T168" s="288" t="str">
        <f t="shared" si="82"/>
        <v/>
      </c>
      <c r="U168" s="295" t="str">
        <f t="shared" si="83"/>
        <v/>
      </c>
    </row>
    <row r="169" spans="2:21" s="64" customFormat="1" ht="18" customHeight="1" thickBot="1" x14ac:dyDescent="0.2">
      <c r="B169" s="185">
        <v>8</v>
      </c>
      <c r="C169" s="167"/>
      <c r="D169" s="533"/>
      <c r="E169" s="533"/>
      <c r="F169" s="167"/>
      <c r="G169" s="297"/>
      <c r="H169" s="532"/>
      <c r="I169" s="532"/>
      <c r="J169" s="298"/>
      <c r="K169" s="299"/>
      <c r="L169" s="300"/>
      <c r="M169" s="191">
        <f t="shared" si="73"/>
        <v>0</v>
      </c>
      <c r="N169" s="286"/>
      <c r="O169" s="88" t="str">
        <f t="shared" si="78"/>
        <v/>
      </c>
      <c r="P169" s="287"/>
      <c r="Q169" s="90" t="str">
        <f t="shared" si="79"/>
        <v/>
      </c>
      <c r="R169" s="91" t="str">
        <f t="shared" si="80"/>
        <v/>
      </c>
      <c r="S169" s="96" t="str">
        <f t="shared" si="81"/>
        <v/>
      </c>
      <c r="T169" s="288" t="str">
        <f t="shared" si="82"/>
        <v/>
      </c>
      <c r="U169" s="295" t="str">
        <f t="shared" si="83"/>
        <v/>
      </c>
    </row>
    <row r="170" spans="2:21" s="64" customFormat="1" ht="18" customHeight="1" thickBot="1" x14ac:dyDescent="0.2">
      <c r="B170" s="185">
        <v>9</v>
      </c>
      <c r="C170" s="167"/>
      <c r="D170" s="533"/>
      <c r="E170" s="533"/>
      <c r="F170" s="167"/>
      <c r="G170" s="297"/>
      <c r="H170" s="532"/>
      <c r="I170" s="532"/>
      <c r="J170" s="298"/>
      <c r="K170" s="299"/>
      <c r="L170" s="300"/>
      <c r="M170" s="191">
        <f t="shared" si="73"/>
        <v>0</v>
      </c>
      <c r="N170" s="286"/>
      <c r="O170" s="88" t="str">
        <f t="shared" si="78"/>
        <v/>
      </c>
      <c r="P170" s="287"/>
      <c r="Q170" s="90" t="str">
        <f t="shared" si="79"/>
        <v/>
      </c>
      <c r="R170" s="91" t="str">
        <f t="shared" si="80"/>
        <v/>
      </c>
      <c r="S170" s="96" t="str">
        <f t="shared" si="81"/>
        <v/>
      </c>
      <c r="T170" s="288" t="str">
        <f t="shared" si="82"/>
        <v/>
      </c>
      <c r="U170" s="295" t="str">
        <f t="shared" si="83"/>
        <v/>
      </c>
    </row>
    <row r="171" spans="2:21" s="64" customFormat="1" ht="18" customHeight="1" thickBot="1" x14ac:dyDescent="0.2">
      <c r="B171" s="185">
        <v>10</v>
      </c>
      <c r="C171" s="167"/>
      <c r="D171" s="533"/>
      <c r="E171" s="533"/>
      <c r="F171" s="167"/>
      <c r="G171" s="297"/>
      <c r="H171" s="532"/>
      <c r="I171" s="532"/>
      <c r="J171" s="301"/>
      <c r="K171" s="302"/>
      <c r="L171" s="303"/>
      <c r="M171" s="202">
        <f t="shared" si="73"/>
        <v>0</v>
      </c>
      <c r="N171" s="286"/>
      <c r="O171" s="88" t="str">
        <f t="shared" si="78"/>
        <v/>
      </c>
      <c r="P171" s="287"/>
      <c r="Q171" s="90" t="str">
        <f t="shared" si="79"/>
        <v/>
      </c>
      <c r="R171" s="91" t="str">
        <f t="shared" si="80"/>
        <v/>
      </c>
      <c r="S171" s="96" t="str">
        <f t="shared" si="81"/>
        <v/>
      </c>
      <c r="T171" s="288" t="str">
        <f t="shared" si="82"/>
        <v/>
      </c>
      <c r="U171" s="295" t="str">
        <f t="shared" si="83"/>
        <v/>
      </c>
    </row>
    <row r="172" spans="2:21" s="76" customFormat="1" ht="7.9" customHeight="1" thickBot="1" x14ac:dyDescent="0.2">
      <c r="B172" s="77"/>
      <c r="C172" s="78"/>
      <c r="D172" s="78"/>
      <c r="E172" s="78"/>
      <c r="F172" s="78"/>
      <c r="G172" s="539"/>
      <c r="H172" s="540"/>
      <c r="I172" s="541"/>
      <c r="J172" s="83"/>
      <c r="K172" s="86"/>
      <c r="L172" s="86"/>
      <c r="M172" s="86"/>
      <c r="N172" s="543"/>
      <c r="O172" s="204"/>
      <c r="P172" s="78"/>
      <c r="Q172" s="217"/>
      <c r="R172" s="584"/>
      <c r="S172" s="115"/>
      <c r="T172" s="547">
        <f>SUM(T162:T171)</f>
        <v>0</v>
      </c>
      <c r="U172" s="548">
        <f>SUM(U162:U171)</f>
        <v>0</v>
      </c>
    </row>
    <row r="173" spans="2:21" s="76" customFormat="1" ht="12" x14ac:dyDescent="0.15">
      <c r="B173" s="116"/>
      <c r="C173" s="117"/>
      <c r="D173" s="118" t="s">
        <v>69</v>
      </c>
      <c r="E173" s="118"/>
      <c r="F173" s="118"/>
      <c r="G173" s="539"/>
      <c r="H173" s="540"/>
      <c r="I173" s="537"/>
      <c r="J173" s="119"/>
      <c r="K173" s="119"/>
      <c r="L173" s="119"/>
      <c r="M173" s="119"/>
      <c r="N173" s="543"/>
      <c r="O173" s="206"/>
      <c r="P173" s="178"/>
      <c r="Q173" s="218"/>
      <c r="R173" s="584"/>
      <c r="S173" s="105"/>
      <c r="T173" s="547"/>
      <c r="U173" s="548"/>
    </row>
    <row r="174" spans="2:21" s="76" customFormat="1" ht="10.15" customHeight="1" x14ac:dyDescent="0.15">
      <c r="B174" s="109"/>
      <c r="C174" s="109"/>
      <c r="D174" s="78"/>
      <c r="E174" s="78"/>
      <c r="F174" s="78"/>
      <c r="G174" s="179"/>
      <c r="H174" s="179"/>
      <c r="I174" s="179"/>
      <c r="J174" s="219"/>
      <c r="K174" s="179"/>
      <c r="L174" s="179"/>
      <c r="M174" s="179"/>
      <c r="N174" s="220"/>
      <c r="O174" s="220"/>
      <c r="P174" s="78"/>
      <c r="Q174" s="78"/>
      <c r="R174" s="221"/>
      <c r="S174" s="221"/>
      <c r="T174" s="78"/>
      <c r="U174" s="78"/>
    </row>
    <row r="175" spans="2:21" s="64" customFormat="1" ht="15.6" customHeight="1" thickBot="1" x14ac:dyDescent="0.2">
      <c r="B175" s="525" t="s">
        <v>46</v>
      </c>
      <c r="C175" s="526" t="s">
        <v>35</v>
      </c>
      <c r="D175" s="526"/>
      <c r="E175" s="526"/>
      <c r="F175" s="526"/>
      <c r="G175" s="527" t="s">
        <v>20</v>
      </c>
      <c r="H175" s="528" t="s">
        <v>21</v>
      </c>
      <c r="I175" s="528"/>
      <c r="J175" s="529" t="s">
        <v>22</v>
      </c>
      <c r="K175" s="529" t="s">
        <v>22</v>
      </c>
      <c r="L175" s="529" t="s">
        <v>22</v>
      </c>
      <c r="M175" s="530" t="s">
        <v>2</v>
      </c>
      <c r="N175" s="531" t="s">
        <v>5</v>
      </c>
      <c r="O175" s="531"/>
      <c r="P175" s="512" t="s">
        <v>6</v>
      </c>
      <c r="Q175" s="512"/>
      <c r="R175" s="520" t="s">
        <v>3</v>
      </c>
      <c r="S175" s="520"/>
      <c r="T175" s="514" t="s">
        <v>117</v>
      </c>
      <c r="U175" s="512" t="s">
        <v>175</v>
      </c>
    </row>
    <row r="176" spans="2:21" s="64" customFormat="1" ht="13.15" customHeight="1" thickBot="1" x14ac:dyDescent="0.2">
      <c r="B176" s="525"/>
      <c r="C176" s="526"/>
      <c r="D176" s="526"/>
      <c r="E176" s="526"/>
      <c r="F176" s="526"/>
      <c r="G176" s="527"/>
      <c r="H176" s="528" t="s">
        <v>21</v>
      </c>
      <c r="I176" s="528"/>
      <c r="J176" s="529"/>
      <c r="K176" s="529"/>
      <c r="L176" s="529"/>
      <c r="M176" s="530"/>
      <c r="N176" s="531"/>
      <c r="O176" s="531"/>
      <c r="P176" s="512"/>
      <c r="Q176" s="512"/>
      <c r="R176" s="520"/>
      <c r="S176" s="520"/>
      <c r="T176" s="515"/>
      <c r="U176" s="513"/>
    </row>
    <row r="177" spans="2:21" s="64" customFormat="1" ht="18" customHeight="1" thickBot="1" x14ac:dyDescent="0.2">
      <c r="B177" s="185">
        <v>1</v>
      </c>
      <c r="C177" s="186"/>
      <c r="D177" s="79" t="s">
        <v>178</v>
      </c>
      <c r="E177" s="79"/>
      <c r="F177" s="155"/>
      <c r="G177" s="291">
        <v>1000</v>
      </c>
      <c r="H177" s="534" t="s">
        <v>57</v>
      </c>
      <c r="I177" s="534"/>
      <c r="J177" s="292"/>
      <c r="K177" s="293"/>
      <c r="L177" s="294"/>
      <c r="M177" s="191">
        <f t="shared" ref="M177:M186" si="84">$G$9</f>
        <v>0</v>
      </c>
      <c r="N177" s="286"/>
      <c r="O177" s="88" t="str">
        <f t="shared" ref="O177:O186" si="85">IF(ISBLANK(H177),"",H177)</f>
        <v>瓶</v>
      </c>
      <c r="P177" s="287"/>
      <c r="Q177" s="90" t="str">
        <f t="shared" ref="Q177:Q186" si="86">IF(ISBLANK(H177),"",H177)</f>
        <v>瓶</v>
      </c>
      <c r="R177" s="91" t="str">
        <f>IF(ISBLANK(N177),"",N177-P177)</f>
        <v/>
      </c>
      <c r="S177" s="92" t="str">
        <f>IF(ISBLANK(N177),"",O177)</f>
        <v/>
      </c>
      <c r="T177" s="288" t="str">
        <f t="shared" ref="T177:T186" si="87">IF(ISBLANK(N177),"",(N177-P177)*G177)</f>
        <v/>
      </c>
      <c r="U177" s="295" t="str">
        <f t="shared" ref="U177:U186" si="88">IF(ISBLANK(N177),"",T177/M177)</f>
        <v/>
      </c>
    </row>
    <row r="178" spans="2:21" s="64" customFormat="1" ht="18" customHeight="1" thickBot="1" x14ac:dyDescent="0.2">
      <c r="B178" s="185">
        <v>2</v>
      </c>
      <c r="C178" s="186"/>
      <c r="D178" s="79" t="s">
        <v>177</v>
      </c>
      <c r="E178" s="79"/>
      <c r="F178" s="155"/>
      <c r="G178" s="291"/>
      <c r="H178" s="534"/>
      <c r="I178" s="534"/>
      <c r="J178" s="292"/>
      <c r="K178" s="296"/>
      <c r="L178" s="294"/>
      <c r="M178" s="191">
        <f t="shared" si="84"/>
        <v>0</v>
      </c>
      <c r="N178" s="286"/>
      <c r="O178" s="88" t="str">
        <f t="shared" si="85"/>
        <v/>
      </c>
      <c r="P178" s="287"/>
      <c r="Q178" s="90" t="str">
        <f t="shared" si="86"/>
        <v/>
      </c>
      <c r="R178" s="91" t="str">
        <f t="shared" ref="R178:R186" si="89">IF(ISBLANK(N178),"",N178-P178)</f>
        <v/>
      </c>
      <c r="S178" s="96" t="str">
        <f t="shared" ref="S178:S186" si="90">IF(ISBLANK(N178),"",O178)</f>
        <v/>
      </c>
      <c r="T178" s="288" t="str">
        <f t="shared" si="87"/>
        <v/>
      </c>
      <c r="U178" s="289" t="str">
        <f t="shared" si="88"/>
        <v/>
      </c>
    </row>
    <row r="179" spans="2:21" s="64" customFormat="1" ht="18" customHeight="1" thickBot="1" x14ac:dyDescent="0.2">
      <c r="B179" s="185">
        <v>3</v>
      </c>
      <c r="C179" s="186"/>
      <c r="D179" s="79"/>
      <c r="E179" s="79"/>
      <c r="F179" s="155"/>
      <c r="G179" s="291"/>
      <c r="H179" s="534"/>
      <c r="I179" s="534"/>
      <c r="J179" s="292"/>
      <c r="K179" s="296"/>
      <c r="L179" s="294"/>
      <c r="M179" s="191">
        <f t="shared" si="84"/>
        <v>0</v>
      </c>
      <c r="N179" s="286"/>
      <c r="O179" s="88" t="str">
        <f t="shared" si="85"/>
        <v/>
      </c>
      <c r="P179" s="287"/>
      <c r="Q179" s="90" t="str">
        <f t="shared" si="86"/>
        <v/>
      </c>
      <c r="R179" s="91" t="str">
        <f t="shared" si="89"/>
        <v/>
      </c>
      <c r="S179" s="96" t="str">
        <f t="shared" si="90"/>
        <v/>
      </c>
      <c r="T179" s="288" t="str">
        <f t="shared" si="87"/>
        <v/>
      </c>
      <c r="U179" s="289" t="str">
        <f t="shared" si="88"/>
        <v/>
      </c>
    </row>
    <row r="180" spans="2:21" s="64" customFormat="1" ht="18" customHeight="1" thickBot="1" x14ac:dyDescent="0.2">
      <c r="B180" s="185">
        <v>4</v>
      </c>
      <c r="C180" s="186"/>
      <c r="D180" s="79"/>
      <c r="E180" s="79"/>
      <c r="F180" s="155"/>
      <c r="G180" s="291"/>
      <c r="H180" s="534"/>
      <c r="I180" s="534"/>
      <c r="J180" s="292"/>
      <c r="K180" s="296"/>
      <c r="L180" s="294"/>
      <c r="M180" s="191">
        <f t="shared" si="84"/>
        <v>0</v>
      </c>
      <c r="N180" s="286"/>
      <c r="O180" s="88" t="str">
        <f t="shared" si="85"/>
        <v/>
      </c>
      <c r="P180" s="287"/>
      <c r="Q180" s="90" t="str">
        <f t="shared" si="86"/>
        <v/>
      </c>
      <c r="R180" s="91" t="str">
        <f t="shared" si="89"/>
        <v/>
      </c>
      <c r="S180" s="96" t="str">
        <f t="shared" si="90"/>
        <v/>
      </c>
      <c r="T180" s="288" t="str">
        <f t="shared" si="87"/>
        <v/>
      </c>
      <c r="U180" s="289" t="str">
        <f t="shared" si="88"/>
        <v/>
      </c>
    </row>
    <row r="181" spans="2:21" s="64" customFormat="1" ht="18" customHeight="1" thickBot="1" x14ac:dyDescent="0.2">
      <c r="B181" s="185">
        <v>5</v>
      </c>
      <c r="C181" s="186"/>
      <c r="D181" s="79"/>
      <c r="E181" s="79"/>
      <c r="F181" s="155"/>
      <c r="G181" s="291"/>
      <c r="H181" s="534"/>
      <c r="I181" s="534"/>
      <c r="J181" s="292"/>
      <c r="K181" s="296"/>
      <c r="L181" s="294"/>
      <c r="M181" s="191">
        <f t="shared" si="84"/>
        <v>0</v>
      </c>
      <c r="N181" s="286"/>
      <c r="O181" s="88" t="str">
        <f t="shared" si="85"/>
        <v/>
      </c>
      <c r="P181" s="287"/>
      <c r="Q181" s="90" t="str">
        <f t="shared" si="86"/>
        <v/>
      </c>
      <c r="R181" s="91" t="str">
        <f t="shared" si="89"/>
        <v/>
      </c>
      <c r="S181" s="96" t="str">
        <f t="shared" si="90"/>
        <v/>
      </c>
      <c r="T181" s="288" t="str">
        <f t="shared" si="87"/>
        <v/>
      </c>
      <c r="U181" s="289" t="str">
        <f t="shared" si="88"/>
        <v/>
      </c>
    </row>
    <row r="182" spans="2:21" s="64" customFormat="1" ht="18" customHeight="1" thickBot="1" x14ac:dyDescent="0.2">
      <c r="B182" s="185">
        <v>6</v>
      </c>
      <c r="C182" s="167"/>
      <c r="D182" s="535"/>
      <c r="E182" s="535"/>
      <c r="F182" s="167"/>
      <c r="G182" s="297"/>
      <c r="H182" s="532"/>
      <c r="I182" s="532"/>
      <c r="J182" s="298"/>
      <c r="K182" s="299"/>
      <c r="L182" s="300"/>
      <c r="M182" s="191">
        <f t="shared" si="84"/>
        <v>0</v>
      </c>
      <c r="N182" s="286"/>
      <c r="O182" s="88" t="str">
        <f t="shared" si="85"/>
        <v/>
      </c>
      <c r="P182" s="89"/>
      <c r="Q182" s="90" t="str">
        <f t="shared" si="86"/>
        <v/>
      </c>
      <c r="R182" s="91" t="str">
        <f t="shared" si="89"/>
        <v/>
      </c>
      <c r="S182" s="96" t="str">
        <f t="shared" si="90"/>
        <v/>
      </c>
      <c r="T182" s="288" t="str">
        <f t="shared" si="87"/>
        <v/>
      </c>
      <c r="U182" s="289" t="str">
        <f t="shared" si="88"/>
        <v/>
      </c>
    </row>
    <row r="183" spans="2:21" s="64" customFormat="1" ht="18" customHeight="1" thickBot="1" x14ac:dyDescent="0.2">
      <c r="B183" s="185">
        <v>7</v>
      </c>
      <c r="C183" s="167"/>
      <c r="D183" s="533"/>
      <c r="E183" s="533"/>
      <c r="F183" s="167"/>
      <c r="G183" s="297"/>
      <c r="H183" s="532"/>
      <c r="I183" s="532"/>
      <c r="J183" s="298"/>
      <c r="K183" s="299"/>
      <c r="L183" s="300"/>
      <c r="M183" s="191">
        <f t="shared" si="84"/>
        <v>0</v>
      </c>
      <c r="N183" s="286"/>
      <c r="O183" s="88" t="str">
        <f t="shared" si="85"/>
        <v/>
      </c>
      <c r="P183" s="89"/>
      <c r="Q183" s="90" t="str">
        <f t="shared" si="86"/>
        <v/>
      </c>
      <c r="R183" s="91" t="str">
        <f t="shared" si="89"/>
        <v/>
      </c>
      <c r="S183" s="96" t="str">
        <f t="shared" si="90"/>
        <v/>
      </c>
      <c r="T183" s="288" t="str">
        <f t="shared" si="87"/>
        <v/>
      </c>
      <c r="U183" s="289" t="str">
        <f t="shared" si="88"/>
        <v/>
      </c>
    </row>
    <row r="184" spans="2:21" s="64" customFormat="1" ht="18" customHeight="1" thickBot="1" x14ac:dyDescent="0.2">
      <c r="B184" s="185">
        <v>8</v>
      </c>
      <c r="C184" s="167"/>
      <c r="D184" s="533"/>
      <c r="E184" s="533"/>
      <c r="F184" s="167"/>
      <c r="G184" s="297"/>
      <c r="H184" s="532"/>
      <c r="I184" s="532"/>
      <c r="J184" s="298"/>
      <c r="K184" s="299"/>
      <c r="L184" s="300"/>
      <c r="M184" s="191">
        <f t="shared" si="84"/>
        <v>0</v>
      </c>
      <c r="N184" s="286"/>
      <c r="O184" s="88" t="str">
        <f t="shared" si="85"/>
        <v/>
      </c>
      <c r="P184" s="89"/>
      <c r="Q184" s="90" t="str">
        <f t="shared" si="86"/>
        <v/>
      </c>
      <c r="R184" s="91" t="str">
        <f t="shared" si="89"/>
        <v/>
      </c>
      <c r="S184" s="96" t="str">
        <f t="shared" si="90"/>
        <v/>
      </c>
      <c r="T184" s="288" t="str">
        <f t="shared" si="87"/>
        <v/>
      </c>
      <c r="U184" s="289" t="str">
        <f t="shared" si="88"/>
        <v/>
      </c>
    </row>
    <row r="185" spans="2:21" s="64" customFormat="1" ht="18" customHeight="1" thickBot="1" x14ac:dyDescent="0.2">
      <c r="B185" s="185">
        <v>9</v>
      </c>
      <c r="C185" s="167"/>
      <c r="D185" s="533"/>
      <c r="E185" s="533"/>
      <c r="F185" s="167"/>
      <c r="G185" s="297"/>
      <c r="H185" s="532"/>
      <c r="I185" s="532"/>
      <c r="J185" s="298"/>
      <c r="K185" s="299"/>
      <c r="L185" s="300"/>
      <c r="M185" s="191">
        <f t="shared" si="84"/>
        <v>0</v>
      </c>
      <c r="N185" s="286"/>
      <c r="O185" s="88" t="str">
        <f t="shared" si="85"/>
        <v/>
      </c>
      <c r="P185" s="89"/>
      <c r="Q185" s="90" t="str">
        <f t="shared" si="86"/>
        <v/>
      </c>
      <c r="R185" s="91" t="str">
        <f t="shared" si="89"/>
        <v/>
      </c>
      <c r="S185" s="96" t="str">
        <f t="shared" si="90"/>
        <v/>
      </c>
      <c r="T185" s="288" t="str">
        <f t="shared" si="87"/>
        <v/>
      </c>
      <c r="U185" s="289" t="str">
        <f t="shared" si="88"/>
        <v/>
      </c>
    </row>
    <row r="186" spans="2:21" s="64" customFormat="1" ht="18" customHeight="1" thickBot="1" x14ac:dyDescent="0.2">
      <c r="B186" s="185">
        <v>10</v>
      </c>
      <c r="C186" s="167"/>
      <c r="D186" s="591"/>
      <c r="E186" s="591"/>
      <c r="F186" s="167"/>
      <c r="G186" s="297"/>
      <c r="H186" s="532"/>
      <c r="I186" s="532"/>
      <c r="J186" s="301"/>
      <c r="K186" s="302"/>
      <c r="L186" s="303"/>
      <c r="M186" s="202">
        <f t="shared" si="84"/>
        <v>0</v>
      </c>
      <c r="N186" s="286"/>
      <c r="O186" s="88" t="str">
        <f t="shared" si="85"/>
        <v/>
      </c>
      <c r="P186" s="89"/>
      <c r="Q186" s="90" t="str">
        <f t="shared" si="86"/>
        <v/>
      </c>
      <c r="R186" s="222" t="str">
        <f t="shared" si="89"/>
        <v/>
      </c>
      <c r="S186" s="105" t="str">
        <f t="shared" si="90"/>
        <v/>
      </c>
      <c r="T186" s="306" t="str">
        <f t="shared" si="87"/>
        <v/>
      </c>
      <c r="U186" s="304" t="str">
        <f t="shared" si="88"/>
        <v/>
      </c>
    </row>
    <row r="187" spans="2:21" s="76" customFormat="1" ht="7.9" customHeight="1" thickBot="1" x14ac:dyDescent="0.2">
      <c r="B187" s="77"/>
      <c r="C187" s="78"/>
      <c r="D187" s="78"/>
      <c r="E187" s="78"/>
      <c r="F187" s="78"/>
      <c r="G187" s="539"/>
      <c r="H187" s="536"/>
      <c r="I187" s="537"/>
      <c r="J187" s="83"/>
      <c r="K187" s="86"/>
      <c r="L187" s="86"/>
      <c r="M187" s="86"/>
      <c r="N187" s="545"/>
      <c r="O187" s="175"/>
      <c r="P187" s="176"/>
      <c r="Q187" s="78"/>
      <c r="R187" s="584"/>
      <c r="S187" s="115"/>
      <c r="T187" s="595">
        <f>SUM(T177:T186)</f>
        <v>0</v>
      </c>
      <c r="U187" s="596">
        <f>SUM(U177:U186)</f>
        <v>0</v>
      </c>
    </row>
    <row r="188" spans="2:21" s="76" customFormat="1" ht="14.25" customHeight="1" x14ac:dyDescent="0.15">
      <c r="B188" s="116"/>
      <c r="C188" s="117"/>
      <c r="D188" s="118" t="s">
        <v>69</v>
      </c>
      <c r="E188" s="118"/>
      <c r="F188" s="118"/>
      <c r="G188" s="539"/>
      <c r="H188" s="536"/>
      <c r="I188" s="537"/>
      <c r="J188" s="119"/>
      <c r="K188" s="119"/>
      <c r="L188" s="119"/>
      <c r="M188" s="119"/>
      <c r="N188" s="545"/>
      <c r="O188" s="177"/>
      <c r="P188" s="138"/>
      <c r="Q188" s="178"/>
      <c r="R188" s="584"/>
      <c r="S188" s="105"/>
      <c r="T188" s="595"/>
      <c r="U188" s="596"/>
    </row>
    <row r="189" spans="2:21" s="76" customFormat="1" ht="9.75" customHeight="1" thickBot="1" x14ac:dyDescent="0.2">
      <c r="B189" s="109"/>
      <c r="C189" s="109"/>
      <c r="D189" s="78"/>
      <c r="E189" s="78"/>
      <c r="F189" s="78"/>
      <c r="G189" s="179"/>
      <c r="H189" s="179"/>
      <c r="I189" s="179"/>
      <c r="J189" s="219"/>
      <c r="K189" s="179"/>
      <c r="L189" s="179"/>
      <c r="M189" s="179"/>
      <c r="N189" s="220"/>
      <c r="O189" s="220"/>
      <c r="P189" s="78"/>
      <c r="Q189" s="78"/>
      <c r="R189" s="78"/>
      <c r="S189" s="78"/>
      <c r="T189" s="78"/>
      <c r="U189" s="78"/>
    </row>
    <row r="190" spans="2:21" s="64" customFormat="1" ht="18" customHeight="1" thickBot="1" x14ac:dyDescent="0.2">
      <c r="B190" s="516" t="s">
        <v>29</v>
      </c>
      <c r="C190" s="592" t="s">
        <v>163</v>
      </c>
      <c r="D190" s="592"/>
      <c r="E190" s="224">
        <v>3</v>
      </c>
      <c r="F190" s="225" t="s">
        <v>30</v>
      </c>
      <c r="G190" s="226" t="s">
        <v>164</v>
      </c>
      <c r="H190" s="593" t="s">
        <v>4</v>
      </c>
      <c r="I190" s="594"/>
      <c r="J190" s="227"/>
      <c r="K190" s="227"/>
      <c r="L190" s="227"/>
      <c r="M190" s="228"/>
      <c r="N190" s="597" t="s">
        <v>5</v>
      </c>
      <c r="O190" s="598"/>
      <c r="P190" s="518" t="s">
        <v>6</v>
      </c>
      <c r="Q190" s="519"/>
      <c r="R190" s="520" t="s">
        <v>3</v>
      </c>
      <c r="S190" s="520"/>
      <c r="T190" s="514" t="s">
        <v>109</v>
      </c>
      <c r="U190" s="512" t="s">
        <v>175</v>
      </c>
    </row>
    <row r="191" spans="2:21" s="64" customFormat="1" ht="20.25" customHeight="1" thickBot="1" x14ac:dyDescent="0.2">
      <c r="B191" s="517"/>
      <c r="C191" s="229"/>
      <c r="D191" s="230" t="s">
        <v>56</v>
      </c>
      <c r="E191" s="231"/>
      <c r="F191" s="216"/>
      <c r="G191" s="232" t="s">
        <v>31</v>
      </c>
      <c r="H191" s="521" t="s">
        <v>165</v>
      </c>
      <c r="I191" s="522"/>
      <c r="J191" s="227"/>
      <c r="K191" s="227"/>
      <c r="L191" s="227"/>
      <c r="M191" s="228"/>
      <c r="N191" s="233">
        <f>E190*30*G7*G8</f>
        <v>0</v>
      </c>
      <c r="O191" s="234" t="s">
        <v>30</v>
      </c>
      <c r="P191" s="523" t="s">
        <v>146</v>
      </c>
      <c r="Q191" s="524"/>
      <c r="R191" s="520"/>
      <c r="S191" s="520"/>
      <c r="T191" s="515"/>
      <c r="U191" s="513"/>
    </row>
    <row r="192" spans="2:21" s="76" customFormat="1" ht="18" customHeight="1" thickBot="1" x14ac:dyDescent="0.2">
      <c r="B192" s="185">
        <v>1</v>
      </c>
      <c r="C192" s="78"/>
      <c r="D192" s="535" t="s">
        <v>176</v>
      </c>
      <c r="E192" s="535"/>
      <c r="F192" s="78"/>
      <c r="G192" s="80">
        <v>31</v>
      </c>
      <c r="H192" s="81"/>
      <c r="I192" s="82" t="s">
        <v>10</v>
      </c>
      <c r="J192" s="83">
        <f>$E$190</f>
        <v>3</v>
      </c>
      <c r="K192" s="84">
        <f>$G$8</f>
        <v>0</v>
      </c>
      <c r="L192" s="85">
        <f>$G$7</f>
        <v>0</v>
      </c>
      <c r="M192" s="86">
        <f>$G$9</f>
        <v>0</v>
      </c>
      <c r="N192" s="87" t="str">
        <f>IF(H192&gt;0, H192*0.01*30*J192*K192*L192,"")</f>
        <v/>
      </c>
      <c r="O192" s="88" t="s">
        <v>30</v>
      </c>
      <c r="P192" s="89"/>
      <c r="Q192" s="90" t="s">
        <v>30</v>
      </c>
      <c r="R192" s="91" t="str">
        <f>IF(ISBLANK(H192),"",N192-P192)</f>
        <v/>
      </c>
      <c r="S192" s="92" t="str">
        <f>IF(ISBLANK(H192),"",O192)</f>
        <v/>
      </c>
      <c r="T192" s="271" t="str">
        <f>IF(ISBLANK(H192),"",(N192-P192)*G192)</f>
        <v/>
      </c>
      <c r="U192" s="94" t="str">
        <f>IF(ISBLANK(H192),"",T192/M192)</f>
        <v/>
      </c>
    </row>
    <row r="193" spans="2:21" s="76" customFormat="1" ht="18" customHeight="1" thickBot="1" x14ac:dyDescent="0.2">
      <c r="B193" s="185">
        <v>2</v>
      </c>
      <c r="C193" s="78"/>
      <c r="D193" s="535" t="s">
        <v>177</v>
      </c>
      <c r="E193" s="535"/>
      <c r="F193" s="78"/>
      <c r="G193" s="80"/>
      <c r="H193" s="81"/>
      <c r="I193" s="82" t="s">
        <v>10</v>
      </c>
      <c r="J193" s="83">
        <f>$E$190</f>
        <v>3</v>
      </c>
      <c r="K193" s="95">
        <f>$G$8</f>
        <v>0</v>
      </c>
      <c r="L193" s="85">
        <f>$G$7</f>
        <v>0</v>
      </c>
      <c r="M193" s="86">
        <f>$G$9</f>
        <v>0</v>
      </c>
      <c r="N193" s="87" t="str">
        <f>IF(H193&gt;0, H193*0.01*30*J193*K193*L193,"")</f>
        <v/>
      </c>
      <c r="O193" s="88" t="s">
        <v>30</v>
      </c>
      <c r="P193" s="89"/>
      <c r="Q193" s="90" t="s">
        <v>30</v>
      </c>
      <c r="R193" s="91" t="str">
        <f>IF(ISBLANK(H193),"",N193-P193)</f>
        <v/>
      </c>
      <c r="S193" s="96" t="str">
        <f t="shared" ref="S193:S195" si="91">IF(ISBLANK(H193),"",O193)</f>
        <v/>
      </c>
      <c r="T193" s="271" t="str">
        <f>IF(ISBLANK(H193),"",(N193-P193)*G193)</f>
        <v/>
      </c>
      <c r="U193" s="97" t="str">
        <f>IF(ISBLANK(H193),"",T193/M193)</f>
        <v/>
      </c>
    </row>
    <row r="194" spans="2:21" s="76" customFormat="1" ht="18" customHeight="1" thickBot="1" x14ac:dyDescent="0.2">
      <c r="B194" s="185">
        <v>3</v>
      </c>
      <c r="C194" s="78"/>
      <c r="D194" s="535"/>
      <c r="E194" s="535"/>
      <c r="F194" s="78"/>
      <c r="G194" s="80"/>
      <c r="H194" s="81"/>
      <c r="I194" s="82" t="s">
        <v>10</v>
      </c>
      <c r="J194" s="83">
        <f>$E$190</f>
        <v>3</v>
      </c>
      <c r="K194" s="95">
        <f>$G$8</f>
        <v>0</v>
      </c>
      <c r="L194" s="85">
        <f>$G$7</f>
        <v>0</v>
      </c>
      <c r="M194" s="86">
        <f>$G$9</f>
        <v>0</v>
      </c>
      <c r="N194" s="87" t="str">
        <f>IF(H194&gt;0, H194*0.01*30*J194*K194*L194,"")</f>
        <v/>
      </c>
      <c r="O194" s="88" t="s">
        <v>30</v>
      </c>
      <c r="P194" s="89"/>
      <c r="Q194" s="90" t="s">
        <v>30</v>
      </c>
      <c r="R194" s="91" t="str">
        <f>IF(ISBLANK(H194),"",N194-P194)</f>
        <v/>
      </c>
      <c r="S194" s="96" t="str">
        <f t="shared" si="91"/>
        <v/>
      </c>
      <c r="T194" s="271" t="str">
        <f>IF(ISBLANK(H194),"",(N194-P194)*G194)</f>
        <v/>
      </c>
      <c r="U194" s="97" t="str">
        <f>IF(ISBLANK(H194),"",T194/M194)</f>
        <v/>
      </c>
    </row>
    <row r="195" spans="2:21" s="76" customFormat="1" ht="18" customHeight="1" thickBot="1" x14ac:dyDescent="0.2">
      <c r="B195" s="185">
        <v>4</v>
      </c>
      <c r="C195" s="78"/>
      <c r="D195" s="535"/>
      <c r="E195" s="535"/>
      <c r="F195" s="78"/>
      <c r="G195" s="80"/>
      <c r="H195" s="81"/>
      <c r="I195" s="82" t="s">
        <v>10</v>
      </c>
      <c r="J195" s="131">
        <f>$E$190</f>
        <v>3</v>
      </c>
      <c r="K195" s="102">
        <f>$G$8</f>
        <v>0</v>
      </c>
      <c r="L195" s="103">
        <f>$G$7</f>
        <v>0</v>
      </c>
      <c r="M195" s="104">
        <f>$G$9</f>
        <v>0</v>
      </c>
      <c r="N195" s="87" t="str">
        <f>IF(H195&gt;0, H195*0.01*30*J195*K195*L195,"")</f>
        <v/>
      </c>
      <c r="O195" s="88" t="s">
        <v>30</v>
      </c>
      <c r="P195" s="89"/>
      <c r="Q195" s="90" t="s">
        <v>30</v>
      </c>
      <c r="R195" s="91" t="str">
        <f>IF(ISBLANK(H195),"",N195-P195)</f>
        <v/>
      </c>
      <c r="S195" s="105" t="str">
        <f t="shared" si="91"/>
        <v/>
      </c>
      <c r="T195" s="271" t="str">
        <f>IF(ISBLANK(H195),"",(N195-P195)*G195)</f>
        <v/>
      </c>
      <c r="U195" s="106" t="str">
        <f>IF(ISBLANK(H195),"",T195/M195)</f>
        <v/>
      </c>
    </row>
    <row r="196" spans="2:21" s="76" customFormat="1" ht="7.9" customHeight="1" thickBot="1" x14ac:dyDescent="0.2">
      <c r="B196" s="132"/>
      <c r="C196" s="78"/>
      <c r="D196" s="78"/>
      <c r="E196" s="78"/>
      <c r="F196" s="78"/>
      <c r="G196" s="539"/>
      <c r="H196" s="536">
        <f>SUM(H192:H194)</f>
        <v>0</v>
      </c>
      <c r="I196" s="587" t="s">
        <v>10</v>
      </c>
      <c r="J196" s="83"/>
      <c r="K196" s="86"/>
      <c r="L196" s="86"/>
      <c r="M196" s="86"/>
      <c r="N196" s="545"/>
      <c r="O196" s="235"/>
      <c r="P196" s="176"/>
      <c r="Q196" s="134"/>
      <c r="R196" s="584"/>
      <c r="S196" s="115"/>
      <c r="T196" s="547">
        <f>SUM(T192:T195)</f>
        <v>0</v>
      </c>
      <c r="U196" s="548">
        <f>SUM(U192:U195)</f>
        <v>0</v>
      </c>
    </row>
    <row r="197" spans="2:21" s="76" customFormat="1" ht="12" x14ac:dyDescent="0.15">
      <c r="B197" s="135"/>
      <c r="C197" s="117"/>
      <c r="D197" s="118" t="s">
        <v>69</v>
      </c>
      <c r="E197" s="118"/>
      <c r="F197" s="118"/>
      <c r="G197" s="539"/>
      <c r="H197" s="536"/>
      <c r="I197" s="587"/>
      <c r="J197" s="119"/>
      <c r="K197" s="119"/>
      <c r="L197" s="119"/>
      <c r="M197" s="119"/>
      <c r="N197" s="545"/>
      <c r="O197" s="236" t="s">
        <v>30</v>
      </c>
      <c r="P197" s="121">
        <f>SUM(P192:P195)</f>
        <v>0</v>
      </c>
      <c r="Q197" s="122" t="s">
        <v>30</v>
      </c>
      <c r="R197" s="584"/>
      <c r="S197" s="105"/>
      <c r="T197" s="547"/>
      <c r="U197" s="548"/>
    </row>
    <row r="198" spans="2:21" s="76" customFormat="1" ht="13.5" customHeight="1" thickBot="1" x14ac:dyDescent="0.2">
      <c r="B198" s="107"/>
      <c r="C198" s="107"/>
      <c r="G198" s="124"/>
      <c r="H198" s="124"/>
      <c r="I198" s="124"/>
      <c r="J198" s="208"/>
      <c r="K198" s="124"/>
      <c r="L198" s="124"/>
      <c r="M198" s="124"/>
      <c r="N198" s="125"/>
      <c r="O198" s="125"/>
      <c r="R198" s="126"/>
      <c r="S198" s="126"/>
    </row>
    <row r="199" spans="2:21" s="76" customFormat="1" ht="18" customHeight="1" thickBot="1" x14ac:dyDescent="0.2">
      <c r="B199" s="109"/>
      <c r="C199" s="588" t="str">
        <f>F30</f>
        <v>合計予算：</v>
      </c>
      <c r="D199" s="588"/>
      <c r="E199" s="588"/>
      <c r="F199" s="588"/>
      <c r="G199" s="589" t="str">
        <f>G30</f>
        <v/>
      </c>
      <c r="H199" s="589"/>
      <c r="I199" s="179"/>
      <c r="J199" s="219"/>
      <c r="K199" s="179"/>
      <c r="L199" s="179"/>
      <c r="M199" s="179"/>
      <c r="N199" s="220"/>
      <c r="O199" s="220"/>
      <c r="P199" s="78"/>
      <c r="Q199" s="78"/>
      <c r="R199" s="78"/>
      <c r="S199" s="78"/>
      <c r="T199" s="78"/>
      <c r="U199" s="78"/>
    </row>
    <row r="200" spans="2:21" s="125" customFormat="1" ht="18" customHeight="1" thickBot="1" x14ac:dyDescent="0.2">
      <c r="B200" s="109"/>
      <c r="C200" s="588" t="str">
        <f>F31</f>
        <v>毎月の予算：</v>
      </c>
      <c r="D200" s="588"/>
      <c r="E200" s="588"/>
      <c r="F200" s="588"/>
      <c r="G200" s="590" t="str">
        <f>G31</f>
        <v/>
      </c>
      <c r="H200" s="590"/>
      <c r="I200" s="179"/>
      <c r="J200" s="219"/>
      <c r="K200" s="179"/>
      <c r="L200" s="179"/>
      <c r="M200" s="179"/>
      <c r="N200" s="220"/>
      <c r="O200" s="220"/>
      <c r="P200" s="78"/>
      <c r="Q200" s="78"/>
      <c r="R200" s="78"/>
      <c r="S200" s="78"/>
      <c r="T200" s="78"/>
      <c r="U200" s="78"/>
    </row>
    <row r="201" spans="2:21" s="125" customFormat="1" ht="12" x14ac:dyDescent="0.15">
      <c r="B201" s="109"/>
      <c r="C201" s="109"/>
      <c r="D201" s="78"/>
      <c r="E201" s="78"/>
      <c r="F201" s="78"/>
      <c r="G201" s="179"/>
      <c r="H201" s="179"/>
      <c r="I201" s="179"/>
      <c r="J201" s="219"/>
      <c r="K201" s="179"/>
      <c r="L201" s="179"/>
      <c r="M201" s="179"/>
      <c r="N201" s="220"/>
      <c r="O201" s="220"/>
      <c r="P201" s="78"/>
      <c r="Q201" s="78"/>
      <c r="R201" s="78"/>
      <c r="S201" s="78"/>
      <c r="T201" s="78"/>
      <c r="U201" s="78"/>
    </row>
    <row r="202" spans="2:21" s="125" customFormat="1" ht="12" x14ac:dyDescent="0.15">
      <c r="B202" s="109"/>
      <c r="C202" s="109"/>
      <c r="D202" s="78"/>
      <c r="E202" s="78"/>
      <c r="F202" s="78"/>
      <c r="G202" s="179"/>
      <c r="H202" s="179"/>
      <c r="I202" s="179"/>
      <c r="J202" s="219"/>
      <c r="K202" s="179"/>
      <c r="L202" s="179"/>
      <c r="M202" s="179"/>
      <c r="N202" s="220"/>
      <c r="O202" s="220"/>
      <c r="P202" s="78"/>
      <c r="Q202" s="78"/>
      <c r="R202" s="78"/>
      <c r="S202" s="78"/>
      <c r="T202" s="78"/>
      <c r="U202" s="78"/>
    </row>
    <row r="203" spans="2:21" s="125" customFormat="1" ht="12" x14ac:dyDescent="0.15">
      <c r="B203" s="109"/>
      <c r="C203" s="109"/>
      <c r="D203" s="78"/>
      <c r="E203" s="78"/>
      <c r="F203" s="78"/>
      <c r="G203" s="179"/>
      <c r="H203" s="179"/>
      <c r="I203" s="179"/>
      <c r="J203" s="219"/>
      <c r="K203" s="179"/>
      <c r="L203" s="179"/>
      <c r="M203" s="179"/>
      <c r="N203" s="220"/>
      <c r="O203" s="220"/>
      <c r="P203" s="78"/>
      <c r="Q203" s="78"/>
      <c r="R203" s="78"/>
      <c r="S203" s="78"/>
      <c r="T203" s="78"/>
      <c r="U203" s="78"/>
    </row>
    <row r="204" spans="2:21" s="125" customFormat="1" ht="12" x14ac:dyDescent="0.15">
      <c r="B204" s="109"/>
      <c r="C204" s="109"/>
      <c r="D204" s="78"/>
      <c r="E204" s="78"/>
      <c r="F204" s="78"/>
      <c r="G204" s="179"/>
      <c r="H204" s="179"/>
      <c r="I204" s="179"/>
      <c r="J204" s="219"/>
      <c r="K204" s="179"/>
      <c r="L204" s="179"/>
      <c r="M204" s="179"/>
      <c r="N204" s="220"/>
      <c r="O204" s="220"/>
      <c r="P204" s="78"/>
      <c r="Q204" s="78"/>
      <c r="R204" s="78"/>
      <c r="S204" s="78"/>
      <c r="T204" s="78"/>
      <c r="U204" s="78"/>
    </row>
    <row r="205" spans="2:21" s="125" customFormat="1" ht="12" x14ac:dyDescent="0.15">
      <c r="B205" s="109"/>
      <c r="C205" s="109"/>
      <c r="D205" s="78"/>
      <c r="E205" s="78"/>
      <c r="F205" s="78"/>
      <c r="G205" s="237"/>
      <c r="H205" s="179"/>
      <c r="I205" s="179"/>
      <c r="J205" s="179"/>
      <c r="K205" s="237"/>
      <c r="L205" s="237"/>
      <c r="M205" s="237"/>
      <c r="N205" s="220"/>
      <c r="O205" s="220"/>
      <c r="P205" s="78"/>
      <c r="Q205" s="78"/>
      <c r="R205" s="78"/>
      <c r="S205" s="78"/>
      <c r="T205" s="78"/>
      <c r="U205" s="78"/>
    </row>
    <row r="206" spans="2:21" s="125" customFormat="1" ht="12" x14ac:dyDescent="0.15">
      <c r="B206" s="109"/>
      <c r="C206" s="109"/>
      <c r="D206" s="78"/>
      <c r="E206" s="78"/>
      <c r="F206" s="78"/>
      <c r="G206" s="237"/>
      <c r="H206" s="179"/>
      <c r="I206" s="179"/>
      <c r="J206" s="179"/>
      <c r="K206" s="237"/>
      <c r="L206" s="237"/>
      <c r="M206" s="237"/>
      <c r="N206" s="220"/>
      <c r="O206" s="220"/>
      <c r="P206" s="78"/>
      <c r="Q206" s="78"/>
      <c r="R206" s="78"/>
      <c r="S206" s="78"/>
      <c r="T206" s="78"/>
      <c r="U206" s="78"/>
    </row>
    <row r="207" spans="2:21" s="125" customFormat="1" ht="12" x14ac:dyDescent="0.15">
      <c r="B207" s="109"/>
      <c r="C207" s="109"/>
      <c r="D207" s="78"/>
      <c r="E207" s="78"/>
      <c r="F207" s="78"/>
      <c r="G207" s="237"/>
      <c r="H207" s="179"/>
      <c r="I207" s="179"/>
      <c r="J207" s="179"/>
      <c r="K207" s="237"/>
      <c r="L207" s="237"/>
      <c r="M207" s="237"/>
      <c r="N207" s="220"/>
      <c r="O207" s="220"/>
      <c r="P207" s="78"/>
      <c r="Q207" s="78"/>
      <c r="R207" s="78"/>
      <c r="S207" s="78"/>
      <c r="T207" s="78"/>
      <c r="U207" s="78"/>
    </row>
    <row r="208" spans="2:21" s="125" customFormat="1" ht="12" x14ac:dyDescent="0.15">
      <c r="B208" s="109"/>
      <c r="C208" s="109"/>
      <c r="D208" s="78"/>
      <c r="E208" s="78"/>
      <c r="F208" s="78"/>
      <c r="G208" s="237"/>
      <c r="H208" s="179"/>
      <c r="I208" s="179"/>
      <c r="J208" s="179"/>
      <c r="K208" s="237"/>
      <c r="L208" s="237"/>
      <c r="M208" s="237"/>
      <c r="N208" s="220"/>
      <c r="O208" s="220"/>
      <c r="P208" s="78"/>
      <c r="Q208" s="78"/>
      <c r="R208" s="78"/>
      <c r="S208" s="78"/>
      <c r="T208" s="78"/>
      <c r="U208" s="78"/>
    </row>
    <row r="209" spans="2:21" s="125" customFormat="1" ht="12" x14ac:dyDescent="0.15">
      <c r="B209" s="109"/>
      <c r="C209" s="109"/>
      <c r="D209" s="78"/>
      <c r="E209" s="78"/>
      <c r="F209" s="78"/>
      <c r="G209" s="237"/>
      <c r="H209" s="179"/>
      <c r="I209" s="179"/>
      <c r="J209" s="179"/>
      <c r="K209" s="237"/>
      <c r="L209" s="237"/>
      <c r="M209" s="237"/>
      <c r="N209" s="220"/>
      <c r="O209" s="220"/>
      <c r="P209" s="78"/>
      <c r="Q209" s="78"/>
      <c r="R209" s="78"/>
      <c r="S209" s="78"/>
      <c r="T209" s="78"/>
      <c r="U209" s="78"/>
    </row>
    <row r="210" spans="2:21" s="125" customFormat="1" ht="12" x14ac:dyDescent="0.15">
      <c r="B210" s="109"/>
      <c r="C210" s="109"/>
      <c r="D210" s="78"/>
      <c r="E210" s="78"/>
      <c r="F210" s="78"/>
      <c r="G210" s="237"/>
      <c r="H210" s="179"/>
      <c r="I210" s="179"/>
      <c r="J210" s="179"/>
      <c r="K210" s="237"/>
      <c r="L210" s="237"/>
      <c r="M210" s="237"/>
      <c r="N210" s="220"/>
      <c r="O210" s="220"/>
      <c r="P210" s="78"/>
      <c r="Q210" s="78"/>
      <c r="R210" s="78"/>
      <c r="S210" s="78"/>
      <c r="T210" s="78"/>
      <c r="U210" s="78"/>
    </row>
    <row r="211" spans="2:21" s="125" customFormat="1" ht="12" x14ac:dyDescent="0.15">
      <c r="B211" s="109"/>
      <c r="C211" s="109"/>
      <c r="D211" s="78"/>
      <c r="E211" s="78"/>
      <c r="F211" s="78"/>
      <c r="G211" s="237"/>
      <c r="H211" s="179"/>
      <c r="I211" s="179"/>
      <c r="J211" s="179"/>
      <c r="K211" s="237"/>
      <c r="L211" s="237"/>
      <c r="M211" s="237"/>
      <c r="N211" s="220"/>
      <c r="O211" s="220"/>
      <c r="P211" s="78"/>
      <c r="Q211" s="78"/>
      <c r="R211" s="78"/>
      <c r="S211" s="78"/>
      <c r="T211" s="78"/>
      <c r="U211" s="78"/>
    </row>
    <row r="212" spans="2:21" s="125" customFormat="1" ht="12" x14ac:dyDescent="0.15">
      <c r="B212" s="109"/>
      <c r="C212" s="109"/>
      <c r="D212" s="78"/>
      <c r="E212" s="78"/>
      <c r="F212" s="78"/>
      <c r="G212" s="237"/>
      <c r="H212" s="179"/>
      <c r="I212" s="179"/>
      <c r="J212" s="179"/>
      <c r="K212" s="237"/>
      <c r="L212" s="237"/>
      <c r="M212" s="237"/>
      <c r="N212" s="220"/>
      <c r="O212" s="220"/>
      <c r="P212" s="78"/>
      <c r="Q212" s="78"/>
      <c r="R212" s="78"/>
      <c r="S212" s="78"/>
      <c r="T212" s="78"/>
      <c r="U212" s="78"/>
    </row>
    <row r="213" spans="2:21" s="125" customFormat="1" ht="12" x14ac:dyDescent="0.15">
      <c r="B213" s="109"/>
      <c r="C213" s="109"/>
      <c r="D213" s="78"/>
      <c r="E213" s="78"/>
      <c r="F213" s="78"/>
      <c r="G213" s="237"/>
      <c r="H213" s="179"/>
      <c r="I213" s="179"/>
      <c r="J213" s="179"/>
      <c r="K213" s="237"/>
      <c r="L213" s="237"/>
      <c r="M213" s="237"/>
      <c r="N213" s="220"/>
      <c r="O213" s="220"/>
      <c r="P213" s="78"/>
      <c r="Q213" s="78"/>
      <c r="R213" s="78"/>
      <c r="S213" s="78"/>
      <c r="T213" s="78"/>
      <c r="U213" s="78"/>
    </row>
    <row r="214" spans="2:21" s="125" customFormat="1" ht="12" x14ac:dyDescent="0.15">
      <c r="B214" s="109"/>
      <c r="C214" s="109"/>
      <c r="D214" s="78"/>
      <c r="E214" s="78"/>
      <c r="F214" s="78"/>
      <c r="G214" s="237"/>
      <c r="H214" s="179"/>
      <c r="I214" s="179"/>
      <c r="J214" s="179"/>
      <c r="K214" s="237"/>
      <c r="L214" s="237"/>
      <c r="M214" s="237"/>
      <c r="N214" s="220"/>
      <c r="O214" s="220"/>
      <c r="P214" s="78"/>
      <c r="Q214" s="78"/>
      <c r="R214" s="78"/>
      <c r="S214" s="78"/>
      <c r="T214" s="78"/>
      <c r="U214" s="78"/>
    </row>
    <row r="215" spans="2:21" s="125" customFormat="1" ht="12" x14ac:dyDescent="0.15">
      <c r="B215" s="109"/>
      <c r="C215" s="109"/>
      <c r="D215" s="78"/>
      <c r="E215" s="78"/>
      <c r="F215" s="78"/>
      <c r="G215" s="237"/>
      <c r="H215" s="179"/>
      <c r="I215" s="179"/>
      <c r="J215" s="179"/>
      <c r="K215" s="237"/>
      <c r="L215" s="237"/>
      <c r="M215" s="237"/>
      <c r="N215" s="220"/>
      <c r="O215" s="220"/>
      <c r="P215" s="78"/>
      <c r="Q215" s="78"/>
      <c r="R215" s="78"/>
      <c r="S215" s="78"/>
      <c r="T215" s="78"/>
      <c r="U215" s="78"/>
    </row>
    <row r="216" spans="2:21" s="238" customFormat="1" ht="12" x14ac:dyDescent="0.15">
      <c r="B216" s="109"/>
      <c r="C216" s="109"/>
      <c r="D216" s="78"/>
      <c r="E216" s="78"/>
      <c r="F216" s="78"/>
      <c r="G216" s="237"/>
      <c r="H216" s="179"/>
      <c r="I216" s="179"/>
      <c r="J216" s="179"/>
      <c r="K216" s="237"/>
      <c r="L216" s="237"/>
      <c r="M216" s="237"/>
      <c r="N216" s="220"/>
      <c r="O216" s="220"/>
      <c r="P216" s="78"/>
      <c r="Q216" s="78"/>
      <c r="R216" s="78"/>
      <c r="S216" s="78"/>
      <c r="T216" s="78"/>
      <c r="U216" s="78"/>
    </row>
    <row r="217" spans="2:21" s="238" customFormat="1" ht="12" x14ac:dyDescent="0.15">
      <c r="B217" s="109"/>
      <c r="C217" s="109"/>
      <c r="D217" s="78"/>
      <c r="E217" s="78"/>
      <c r="F217" s="78"/>
      <c r="G217" s="237"/>
      <c r="H217" s="179"/>
      <c r="I217" s="179"/>
      <c r="J217" s="179"/>
      <c r="K217" s="237"/>
      <c r="L217" s="237"/>
      <c r="M217" s="237"/>
      <c r="N217" s="220"/>
      <c r="O217" s="220"/>
      <c r="P217" s="78"/>
      <c r="Q217" s="78"/>
      <c r="R217" s="78"/>
      <c r="S217" s="78"/>
      <c r="T217" s="78"/>
      <c r="U217" s="78"/>
    </row>
    <row r="218" spans="2:21" s="238" customFormat="1" ht="12" x14ac:dyDescent="0.15">
      <c r="B218" s="109"/>
      <c r="C218" s="109"/>
      <c r="D218" s="78"/>
      <c r="E218" s="78"/>
      <c r="F218" s="78"/>
      <c r="G218" s="237"/>
      <c r="H218" s="179"/>
      <c r="I218" s="179"/>
      <c r="J218" s="179"/>
      <c r="K218" s="237"/>
      <c r="L218" s="237"/>
      <c r="M218" s="237"/>
      <c r="N218" s="220"/>
      <c r="O218" s="220"/>
      <c r="P218" s="78"/>
      <c r="Q218" s="78"/>
      <c r="R218" s="78"/>
      <c r="S218" s="78"/>
      <c r="T218" s="78"/>
      <c r="U218" s="78"/>
    </row>
    <row r="219" spans="2:21" s="238" customFormat="1" ht="12" x14ac:dyDescent="0.15">
      <c r="B219" s="109"/>
      <c r="C219" s="109"/>
      <c r="D219" s="78"/>
      <c r="E219" s="78"/>
      <c r="F219" s="78"/>
      <c r="G219" s="237"/>
      <c r="H219" s="179"/>
      <c r="I219" s="179"/>
      <c r="J219" s="179"/>
      <c r="K219" s="237"/>
      <c r="L219" s="237"/>
      <c r="M219" s="237"/>
      <c r="N219" s="220"/>
      <c r="O219" s="220"/>
      <c r="P219" s="78"/>
      <c r="Q219" s="78"/>
      <c r="R219" s="78"/>
      <c r="S219" s="78"/>
      <c r="T219" s="78"/>
      <c r="U219" s="78"/>
    </row>
    <row r="220" spans="2:21" s="238" customFormat="1" ht="12" x14ac:dyDescent="0.15">
      <c r="B220" s="109"/>
      <c r="C220" s="109"/>
      <c r="D220" s="78"/>
      <c r="E220" s="78"/>
      <c r="F220" s="78"/>
      <c r="G220" s="237"/>
      <c r="H220" s="179"/>
      <c r="I220" s="179"/>
      <c r="J220" s="179"/>
      <c r="K220" s="237"/>
      <c r="L220" s="237"/>
      <c r="M220" s="237"/>
      <c r="N220" s="220"/>
      <c r="O220" s="220"/>
      <c r="P220" s="78"/>
      <c r="Q220" s="78"/>
      <c r="R220" s="78"/>
      <c r="S220" s="78"/>
      <c r="T220" s="78"/>
      <c r="U220" s="78"/>
    </row>
    <row r="221" spans="2:21" s="238" customFormat="1" ht="12" x14ac:dyDescent="0.15">
      <c r="B221" s="109"/>
      <c r="C221" s="109"/>
      <c r="D221" s="78"/>
      <c r="E221" s="78"/>
      <c r="F221" s="78"/>
      <c r="G221" s="237"/>
      <c r="H221" s="179"/>
      <c r="I221" s="179"/>
      <c r="J221" s="179"/>
      <c r="K221" s="237"/>
      <c r="L221" s="237"/>
      <c r="M221" s="237"/>
      <c r="N221" s="220"/>
      <c r="O221" s="220"/>
      <c r="P221" s="78"/>
      <c r="Q221" s="78"/>
      <c r="R221" s="78"/>
      <c r="S221" s="78"/>
      <c r="T221" s="78"/>
      <c r="U221" s="78"/>
    </row>
    <row r="222" spans="2:21" s="238" customFormat="1" ht="12" x14ac:dyDescent="0.15">
      <c r="B222" s="109"/>
      <c r="C222" s="109"/>
      <c r="D222" s="78"/>
      <c r="E222" s="78"/>
      <c r="F222" s="78"/>
      <c r="G222" s="237"/>
      <c r="H222" s="179"/>
      <c r="I222" s="179"/>
      <c r="J222" s="179"/>
      <c r="K222" s="237"/>
      <c r="L222" s="237"/>
      <c r="M222" s="237"/>
      <c r="N222" s="220"/>
      <c r="O222" s="220"/>
      <c r="P222" s="78"/>
      <c r="Q222" s="78"/>
      <c r="R222" s="78"/>
      <c r="S222" s="78"/>
      <c r="T222" s="78"/>
      <c r="U222" s="78"/>
    </row>
    <row r="223" spans="2:21" s="238" customFormat="1" ht="12" x14ac:dyDescent="0.15">
      <c r="B223" s="109"/>
      <c r="C223" s="109"/>
      <c r="D223" s="78"/>
      <c r="E223" s="78"/>
      <c r="F223" s="78"/>
      <c r="G223" s="237"/>
      <c r="H223" s="179"/>
      <c r="I223" s="179"/>
      <c r="J223" s="179"/>
      <c r="K223" s="237"/>
      <c r="L223" s="237"/>
      <c r="M223" s="237"/>
      <c r="N223" s="220"/>
      <c r="O223" s="220"/>
      <c r="P223" s="78"/>
      <c r="Q223" s="78"/>
      <c r="R223" s="78"/>
      <c r="S223" s="78"/>
      <c r="T223" s="78"/>
      <c r="U223" s="78"/>
    </row>
    <row r="224" spans="2:21" s="238" customFormat="1" ht="12" x14ac:dyDescent="0.15">
      <c r="B224" s="109"/>
      <c r="C224" s="109"/>
      <c r="D224" s="78"/>
      <c r="E224" s="78"/>
      <c r="F224" s="78"/>
      <c r="G224" s="237"/>
      <c r="H224" s="179"/>
      <c r="I224" s="179"/>
      <c r="J224" s="179"/>
      <c r="K224" s="237"/>
      <c r="L224" s="237"/>
      <c r="M224" s="237"/>
      <c r="N224" s="220"/>
      <c r="O224" s="220"/>
      <c r="P224" s="78"/>
      <c r="Q224" s="78"/>
      <c r="R224" s="78"/>
      <c r="S224" s="78"/>
      <c r="T224" s="78"/>
      <c r="U224" s="78"/>
    </row>
    <row r="225" spans="2:21" s="238" customFormat="1" ht="12" x14ac:dyDescent="0.15">
      <c r="B225" s="109"/>
      <c r="C225" s="109"/>
      <c r="D225" s="78"/>
      <c r="E225" s="78"/>
      <c r="F225" s="78"/>
      <c r="G225" s="237"/>
      <c r="H225" s="179"/>
      <c r="I225" s="179"/>
      <c r="J225" s="179"/>
      <c r="K225" s="237"/>
      <c r="L225" s="237"/>
      <c r="M225" s="237"/>
      <c r="N225" s="220"/>
      <c r="O225" s="220"/>
      <c r="P225" s="78"/>
      <c r="Q225" s="78"/>
      <c r="R225" s="78"/>
      <c r="S225" s="78"/>
      <c r="T225" s="78"/>
      <c r="U225" s="78"/>
    </row>
    <row r="226" spans="2:21" s="238" customFormat="1" ht="12" x14ac:dyDescent="0.15">
      <c r="B226" s="109"/>
      <c r="C226" s="109"/>
      <c r="D226" s="78"/>
      <c r="E226" s="78"/>
      <c r="F226" s="78"/>
      <c r="G226" s="237"/>
      <c r="H226" s="179"/>
      <c r="I226" s="179"/>
      <c r="J226" s="179"/>
      <c r="K226" s="237"/>
      <c r="L226" s="237"/>
      <c r="M226" s="237"/>
      <c r="N226" s="220"/>
      <c r="O226" s="220"/>
      <c r="P226" s="78"/>
      <c r="Q226" s="78"/>
      <c r="R226" s="78"/>
      <c r="S226" s="78"/>
      <c r="T226" s="78"/>
      <c r="U226" s="78"/>
    </row>
    <row r="227" spans="2:21" s="238" customFormat="1" ht="12" x14ac:dyDescent="0.15">
      <c r="B227" s="109"/>
      <c r="C227" s="109"/>
      <c r="D227" s="78"/>
      <c r="E227" s="78"/>
      <c r="F227" s="78"/>
      <c r="G227" s="237"/>
      <c r="H227" s="179"/>
      <c r="I227" s="179"/>
      <c r="J227" s="179"/>
      <c r="K227" s="237"/>
      <c r="L227" s="237"/>
      <c r="M227" s="237"/>
      <c r="N227" s="220"/>
      <c r="O227" s="220"/>
      <c r="P227" s="78"/>
      <c r="Q227" s="78"/>
      <c r="R227" s="78"/>
      <c r="S227" s="78"/>
      <c r="T227" s="78"/>
      <c r="U227" s="78"/>
    </row>
    <row r="228" spans="2:21" s="238" customFormat="1" ht="12" x14ac:dyDescent="0.15">
      <c r="B228" s="109"/>
      <c r="C228" s="109"/>
      <c r="D228" s="78"/>
      <c r="E228" s="78"/>
      <c r="F228" s="78"/>
      <c r="G228" s="237"/>
      <c r="H228" s="179"/>
      <c r="I228" s="179"/>
      <c r="J228" s="179"/>
      <c r="K228" s="237"/>
      <c r="L228" s="237"/>
      <c r="M228" s="237"/>
      <c r="N228" s="220"/>
      <c r="O228" s="220"/>
      <c r="P228" s="78"/>
      <c r="Q228" s="78"/>
      <c r="R228" s="78"/>
      <c r="S228" s="78"/>
      <c r="T228" s="78"/>
      <c r="U228" s="78"/>
    </row>
    <row r="229" spans="2:21" s="238" customFormat="1" ht="12" x14ac:dyDescent="0.15">
      <c r="B229" s="109"/>
      <c r="C229" s="109"/>
      <c r="D229" s="78"/>
      <c r="E229" s="78"/>
      <c r="F229" s="78"/>
      <c r="G229" s="237"/>
      <c r="H229" s="179"/>
      <c r="I229" s="179"/>
      <c r="J229" s="179"/>
      <c r="K229" s="237"/>
      <c r="L229" s="237"/>
      <c r="M229" s="237"/>
      <c r="N229" s="220"/>
      <c r="O229" s="220"/>
      <c r="P229" s="78"/>
      <c r="Q229" s="78"/>
      <c r="R229" s="78"/>
      <c r="S229" s="78"/>
      <c r="T229" s="78"/>
      <c r="U229" s="78"/>
    </row>
    <row r="230" spans="2:21" s="238" customFormat="1" ht="12" x14ac:dyDescent="0.15">
      <c r="B230" s="109"/>
      <c r="C230" s="109"/>
      <c r="D230" s="78"/>
      <c r="E230" s="78"/>
      <c r="F230" s="78"/>
      <c r="G230" s="237"/>
      <c r="H230" s="179"/>
      <c r="I230" s="179"/>
      <c r="J230" s="179"/>
      <c r="K230" s="237"/>
      <c r="L230" s="237"/>
      <c r="M230" s="237"/>
      <c r="N230" s="220"/>
      <c r="O230" s="220"/>
      <c r="P230" s="78"/>
      <c r="Q230" s="78"/>
      <c r="R230" s="78"/>
      <c r="S230" s="78"/>
      <c r="T230" s="78"/>
      <c r="U230" s="78"/>
    </row>
    <row r="231" spans="2:21" s="238" customFormat="1" ht="12" x14ac:dyDescent="0.15">
      <c r="B231" s="109"/>
      <c r="C231" s="109"/>
      <c r="D231" s="78"/>
      <c r="E231" s="78"/>
      <c r="F231" s="78"/>
      <c r="G231" s="237"/>
      <c r="H231" s="179"/>
      <c r="I231" s="179"/>
      <c r="J231" s="179"/>
      <c r="K231" s="237"/>
      <c r="L231" s="237"/>
      <c r="M231" s="237"/>
      <c r="N231" s="220"/>
      <c r="O231" s="220"/>
      <c r="P231" s="78"/>
      <c r="Q231" s="78"/>
      <c r="R231" s="78"/>
      <c r="S231" s="78"/>
      <c r="T231" s="78"/>
      <c r="U231" s="78"/>
    </row>
    <row r="232" spans="2:21" s="238" customFormat="1" ht="12" x14ac:dyDescent="0.15">
      <c r="B232" s="109"/>
      <c r="C232" s="109"/>
      <c r="D232" s="78"/>
      <c r="E232" s="78"/>
      <c r="F232" s="78"/>
      <c r="G232" s="237"/>
      <c r="H232" s="179"/>
      <c r="I232" s="179"/>
      <c r="J232" s="179"/>
      <c r="K232" s="237"/>
      <c r="L232" s="237"/>
      <c r="M232" s="237"/>
      <c r="N232" s="220"/>
      <c r="O232" s="220"/>
      <c r="P232" s="78"/>
      <c r="Q232" s="78"/>
      <c r="R232" s="78"/>
      <c r="S232" s="78"/>
      <c r="T232" s="78"/>
      <c r="U232" s="78"/>
    </row>
    <row r="233" spans="2:21" s="238" customFormat="1" ht="12" x14ac:dyDescent="0.15">
      <c r="B233" s="109"/>
      <c r="C233" s="109"/>
      <c r="D233" s="78"/>
      <c r="E233" s="78"/>
      <c r="F233" s="78"/>
      <c r="G233" s="237"/>
      <c r="H233" s="179"/>
      <c r="I233" s="179"/>
      <c r="J233" s="179"/>
      <c r="K233" s="237"/>
      <c r="L233" s="237"/>
      <c r="M233" s="237"/>
      <c r="N233" s="220"/>
      <c r="O233" s="220"/>
      <c r="P233" s="78"/>
      <c r="Q233" s="78"/>
      <c r="R233" s="78"/>
      <c r="S233" s="78"/>
      <c r="T233" s="78"/>
      <c r="U233" s="78"/>
    </row>
    <row r="234" spans="2:21" s="238" customFormat="1" ht="12" x14ac:dyDescent="0.15">
      <c r="B234" s="109"/>
      <c r="C234" s="109"/>
      <c r="D234" s="78"/>
      <c r="E234" s="78"/>
      <c r="F234" s="78"/>
      <c r="G234" s="237"/>
      <c r="H234" s="179"/>
      <c r="I234" s="179"/>
      <c r="J234" s="179"/>
      <c r="K234" s="237"/>
      <c r="L234" s="237"/>
      <c r="M234" s="237"/>
      <c r="N234" s="220"/>
      <c r="O234" s="220"/>
      <c r="P234" s="78"/>
      <c r="Q234" s="78"/>
      <c r="R234" s="78"/>
      <c r="S234" s="78"/>
      <c r="T234" s="78"/>
      <c r="U234" s="78"/>
    </row>
    <row r="235" spans="2:21" s="238" customFormat="1" ht="12" x14ac:dyDescent="0.15">
      <c r="B235" s="109"/>
      <c r="C235" s="109"/>
      <c r="D235" s="78"/>
      <c r="E235" s="78"/>
      <c r="F235" s="78"/>
      <c r="G235" s="237"/>
      <c r="H235" s="179"/>
      <c r="I235" s="179"/>
      <c r="J235" s="179"/>
      <c r="K235" s="237"/>
      <c r="L235" s="237"/>
      <c r="M235" s="237"/>
      <c r="N235" s="220"/>
      <c r="O235" s="220"/>
      <c r="P235" s="78"/>
      <c r="Q235" s="78"/>
      <c r="R235" s="78"/>
      <c r="S235" s="78"/>
      <c r="T235" s="78"/>
      <c r="U235" s="78"/>
    </row>
    <row r="236" spans="2:21" s="238" customFormat="1" ht="12" x14ac:dyDescent="0.15">
      <c r="B236" s="109"/>
      <c r="C236" s="109"/>
      <c r="D236" s="78"/>
      <c r="E236" s="78"/>
      <c r="F236" s="78"/>
      <c r="G236" s="237"/>
      <c r="H236" s="179"/>
      <c r="I236" s="179"/>
      <c r="J236" s="179"/>
      <c r="K236" s="237"/>
      <c r="L236" s="237"/>
      <c r="M236" s="237"/>
      <c r="N236" s="220"/>
      <c r="O236" s="220"/>
      <c r="P236" s="78"/>
      <c r="Q236" s="78"/>
      <c r="R236" s="78"/>
      <c r="S236" s="78"/>
      <c r="T236" s="78"/>
      <c r="U236" s="78"/>
    </row>
    <row r="237" spans="2:21" s="238" customFormat="1" ht="12" x14ac:dyDescent="0.15">
      <c r="B237" s="109"/>
      <c r="C237" s="109"/>
      <c r="D237" s="78"/>
      <c r="E237" s="78"/>
      <c r="F237" s="78"/>
      <c r="G237" s="237"/>
      <c r="H237" s="179"/>
      <c r="I237" s="179"/>
      <c r="J237" s="179"/>
      <c r="K237" s="237"/>
      <c r="L237" s="237"/>
      <c r="M237" s="237"/>
      <c r="N237" s="220"/>
      <c r="O237" s="220"/>
      <c r="P237" s="78"/>
      <c r="Q237" s="78"/>
      <c r="R237" s="78"/>
      <c r="S237" s="78"/>
      <c r="T237" s="78"/>
      <c r="U237" s="78"/>
    </row>
    <row r="238" spans="2:21" s="238" customFormat="1" ht="12" x14ac:dyDescent="0.15">
      <c r="B238" s="109"/>
      <c r="C238" s="109"/>
      <c r="D238" s="78"/>
      <c r="E238" s="78"/>
      <c r="F238" s="78"/>
      <c r="G238" s="237"/>
      <c r="H238" s="179"/>
      <c r="I238" s="179"/>
      <c r="J238" s="179"/>
      <c r="K238" s="237"/>
      <c r="L238" s="237"/>
      <c r="M238" s="237"/>
      <c r="N238" s="220"/>
      <c r="O238" s="220"/>
      <c r="P238" s="78"/>
      <c r="Q238" s="78"/>
      <c r="R238" s="78"/>
      <c r="S238" s="78"/>
      <c r="T238" s="78"/>
      <c r="U238" s="78"/>
    </row>
    <row r="239" spans="2:21" s="238" customFormat="1" ht="12" x14ac:dyDescent="0.15">
      <c r="B239" s="109"/>
      <c r="C239" s="109"/>
      <c r="D239" s="78"/>
      <c r="E239" s="78"/>
      <c r="F239" s="78"/>
      <c r="G239" s="237"/>
      <c r="H239" s="179"/>
      <c r="I239" s="179"/>
      <c r="J239" s="179"/>
      <c r="K239" s="237"/>
      <c r="L239" s="237"/>
      <c r="M239" s="237"/>
      <c r="N239" s="220"/>
      <c r="O239" s="220"/>
      <c r="P239" s="78"/>
      <c r="Q239" s="78"/>
      <c r="R239" s="78"/>
      <c r="S239" s="78"/>
      <c r="T239" s="78"/>
      <c r="U239" s="78"/>
    </row>
    <row r="240" spans="2:21" s="238" customFormat="1" ht="12" x14ac:dyDescent="0.15">
      <c r="B240" s="109"/>
      <c r="C240" s="109"/>
      <c r="D240" s="78"/>
      <c r="E240" s="78"/>
      <c r="F240" s="78"/>
      <c r="G240" s="237"/>
      <c r="H240" s="179"/>
      <c r="I240" s="179"/>
      <c r="J240" s="179"/>
      <c r="K240" s="237"/>
      <c r="L240" s="237"/>
      <c r="M240" s="237"/>
      <c r="N240" s="220"/>
      <c r="O240" s="220"/>
      <c r="P240" s="78"/>
      <c r="Q240" s="78"/>
      <c r="R240" s="78"/>
      <c r="S240" s="78"/>
      <c r="T240" s="78"/>
      <c r="U240" s="78"/>
    </row>
    <row r="241" spans="2:21" s="238" customFormat="1" ht="12" x14ac:dyDescent="0.15">
      <c r="B241" s="109"/>
      <c r="C241" s="109"/>
      <c r="D241" s="78"/>
      <c r="E241" s="78"/>
      <c r="F241" s="78"/>
      <c r="G241" s="237"/>
      <c r="H241" s="179"/>
      <c r="I241" s="179"/>
      <c r="J241" s="179"/>
      <c r="K241" s="237"/>
      <c r="L241" s="237"/>
      <c r="M241" s="237"/>
      <c r="N241" s="220"/>
      <c r="O241" s="220"/>
      <c r="P241" s="78"/>
      <c r="Q241" s="78"/>
      <c r="R241" s="78"/>
      <c r="S241" s="78"/>
      <c r="T241" s="78"/>
      <c r="U241" s="78"/>
    </row>
    <row r="242" spans="2:21" s="238" customFormat="1" ht="12" x14ac:dyDescent="0.15">
      <c r="B242" s="109"/>
      <c r="C242" s="109"/>
      <c r="D242" s="78"/>
      <c r="E242" s="78"/>
      <c r="F242" s="78"/>
      <c r="G242" s="237"/>
      <c r="H242" s="179"/>
      <c r="I242" s="179"/>
      <c r="J242" s="179"/>
      <c r="K242" s="237"/>
      <c r="L242" s="237"/>
      <c r="M242" s="237"/>
      <c r="N242" s="220"/>
      <c r="O242" s="220"/>
      <c r="P242" s="78"/>
      <c r="Q242" s="78"/>
      <c r="R242" s="78"/>
      <c r="S242" s="78"/>
      <c r="T242" s="78"/>
      <c r="U242" s="78"/>
    </row>
    <row r="243" spans="2:21" s="238" customFormat="1" ht="12" x14ac:dyDescent="0.15">
      <c r="B243" s="109"/>
      <c r="C243" s="109"/>
      <c r="D243" s="78"/>
      <c r="E243" s="78"/>
      <c r="F243" s="78"/>
      <c r="G243" s="237"/>
      <c r="H243" s="179"/>
      <c r="I243" s="179"/>
      <c r="J243" s="179"/>
      <c r="K243" s="237"/>
      <c r="L243" s="237"/>
      <c r="M243" s="237"/>
      <c r="N243" s="220"/>
      <c r="O243" s="220"/>
      <c r="P243" s="78"/>
      <c r="Q243" s="78"/>
      <c r="R243" s="78"/>
      <c r="S243" s="78"/>
      <c r="T243" s="78"/>
      <c r="U243" s="78"/>
    </row>
    <row r="244" spans="2:21" s="238" customFormat="1" ht="12" x14ac:dyDescent="0.15">
      <c r="B244" s="109"/>
      <c r="C244" s="109"/>
      <c r="D244" s="78"/>
      <c r="E244" s="78"/>
      <c r="F244" s="78"/>
      <c r="G244" s="237"/>
      <c r="H244" s="179"/>
      <c r="I244" s="179"/>
      <c r="J244" s="179"/>
      <c r="K244" s="237"/>
      <c r="L244" s="237"/>
      <c r="M244" s="237"/>
      <c r="N244" s="220"/>
      <c r="O244" s="220"/>
      <c r="P244" s="78"/>
      <c r="Q244" s="78"/>
      <c r="R244" s="78"/>
      <c r="S244" s="78"/>
      <c r="T244" s="78"/>
      <c r="U244" s="78"/>
    </row>
    <row r="245" spans="2:21" s="238" customFormat="1" ht="12" x14ac:dyDescent="0.15">
      <c r="B245" s="109"/>
      <c r="C245" s="109"/>
      <c r="D245" s="78"/>
      <c r="E245" s="78"/>
      <c r="F245" s="78"/>
      <c r="G245" s="237"/>
      <c r="H245" s="179"/>
      <c r="I245" s="179"/>
      <c r="J245" s="179"/>
      <c r="K245" s="237"/>
      <c r="L245" s="237"/>
      <c r="M245" s="237"/>
      <c r="N245" s="220"/>
      <c r="O245" s="220"/>
      <c r="P245" s="78"/>
      <c r="Q245" s="78"/>
      <c r="R245" s="78"/>
      <c r="S245" s="78"/>
      <c r="T245" s="78"/>
      <c r="U245" s="78"/>
    </row>
    <row r="246" spans="2:21" s="238" customFormat="1" ht="12" x14ac:dyDescent="0.15">
      <c r="B246" s="109"/>
      <c r="C246" s="109"/>
      <c r="D246" s="78"/>
      <c r="E246" s="78"/>
      <c r="F246" s="78"/>
      <c r="G246" s="237"/>
      <c r="H246" s="179"/>
      <c r="I246" s="179"/>
      <c r="J246" s="179"/>
      <c r="K246" s="237"/>
      <c r="L246" s="237"/>
      <c r="M246" s="237"/>
      <c r="N246" s="220"/>
      <c r="O246" s="220"/>
      <c r="P246" s="78"/>
      <c r="Q246" s="78"/>
      <c r="R246" s="78"/>
      <c r="S246" s="78"/>
      <c r="T246" s="78"/>
      <c r="U246" s="78"/>
    </row>
    <row r="247" spans="2:21" s="238" customFormat="1" ht="12" x14ac:dyDescent="0.15">
      <c r="B247" s="109"/>
      <c r="C247" s="109"/>
      <c r="D247" s="78"/>
      <c r="E247" s="78"/>
      <c r="F247" s="78"/>
      <c r="G247" s="237"/>
      <c r="H247" s="179"/>
      <c r="I247" s="179"/>
      <c r="J247" s="179"/>
      <c r="K247" s="237"/>
      <c r="L247" s="237"/>
      <c r="M247" s="237"/>
      <c r="N247" s="220"/>
      <c r="O247" s="220"/>
      <c r="P247" s="78"/>
      <c r="Q247" s="78"/>
      <c r="R247" s="78"/>
      <c r="S247" s="78"/>
      <c r="T247" s="78"/>
      <c r="U247" s="78"/>
    </row>
    <row r="248" spans="2:21" s="238" customFormat="1" ht="12" x14ac:dyDescent="0.15">
      <c r="B248" s="109"/>
      <c r="C248" s="109"/>
      <c r="D248" s="78"/>
      <c r="E248" s="78"/>
      <c r="F248" s="78"/>
      <c r="G248" s="237"/>
      <c r="H248" s="179"/>
      <c r="I248" s="179"/>
      <c r="J248" s="179"/>
      <c r="K248" s="237"/>
      <c r="L248" s="237"/>
      <c r="M248" s="237"/>
      <c r="N248" s="220"/>
      <c r="O248" s="220"/>
      <c r="P248" s="78"/>
      <c r="Q248" s="78"/>
      <c r="R248" s="78"/>
      <c r="S248" s="78"/>
      <c r="T248" s="78"/>
      <c r="U248" s="78"/>
    </row>
    <row r="249" spans="2:21" s="238" customFormat="1" ht="12" x14ac:dyDescent="0.15">
      <c r="B249" s="109"/>
      <c r="C249" s="109"/>
      <c r="D249" s="78"/>
      <c r="E249" s="78"/>
      <c r="F249" s="78"/>
      <c r="G249" s="237"/>
      <c r="H249" s="179"/>
      <c r="I249" s="179"/>
      <c r="J249" s="179"/>
      <c r="K249" s="237"/>
      <c r="L249" s="237"/>
      <c r="M249" s="237"/>
      <c r="N249" s="220"/>
      <c r="O249" s="220"/>
      <c r="P249" s="78"/>
      <c r="Q249" s="78"/>
      <c r="R249" s="78"/>
      <c r="S249" s="78"/>
      <c r="T249" s="78"/>
      <c r="U249" s="78"/>
    </row>
    <row r="250" spans="2:21" s="238" customFormat="1" ht="12" x14ac:dyDescent="0.15">
      <c r="B250" s="109"/>
      <c r="C250" s="109"/>
      <c r="D250" s="78"/>
      <c r="E250" s="78"/>
      <c r="F250" s="78"/>
      <c r="G250" s="237"/>
      <c r="H250" s="179"/>
      <c r="I250" s="179"/>
      <c r="J250" s="179"/>
      <c r="K250" s="237"/>
      <c r="L250" s="237"/>
      <c r="M250" s="237"/>
      <c r="N250" s="220"/>
      <c r="O250" s="220"/>
      <c r="P250" s="78"/>
      <c r="Q250" s="78"/>
      <c r="R250" s="78"/>
      <c r="S250" s="78"/>
      <c r="T250" s="78"/>
      <c r="U250" s="78"/>
    </row>
    <row r="251" spans="2:21" s="238" customFormat="1" ht="11.25" x14ac:dyDescent="0.15">
      <c r="B251" s="107"/>
      <c r="C251" s="107"/>
      <c r="D251" s="76"/>
      <c r="E251" s="76"/>
      <c r="F251" s="76"/>
      <c r="H251" s="124"/>
      <c r="I251" s="124"/>
      <c r="J251" s="124"/>
      <c r="N251" s="125"/>
      <c r="O251" s="125"/>
      <c r="P251" s="76"/>
      <c r="Q251" s="76"/>
      <c r="R251" s="76"/>
      <c r="S251" s="76"/>
      <c r="T251" s="76"/>
      <c r="U251" s="76"/>
    </row>
    <row r="252" spans="2:21" s="238" customFormat="1" ht="11.25" x14ac:dyDescent="0.15">
      <c r="B252" s="107"/>
      <c r="C252" s="107"/>
      <c r="D252" s="76"/>
      <c r="E252" s="76"/>
      <c r="F252" s="76"/>
      <c r="H252" s="124"/>
      <c r="I252" s="124"/>
      <c r="J252" s="124"/>
      <c r="N252" s="125"/>
      <c r="O252" s="125"/>
      <c r="P252" s="76"/>
      <c r="Q252" s="76"/>
      <c r="R252" s="76"/>
      <c r="S252" s="76"/>
      <c r="T252" s="76"/>
      <c r="U252" s="76"/>
    </row>
    <row r="253" spans="2:21" s="238" customFormat="1" ht="11.25" x14ac:dyDescent="0.15">
      <c r="B253" s="107"/>
      <c r="C253" s="107"/>
      <c r="D253" s="76"/>
      <c r="E253" s="76"/>
      <c r="F253" s="76"/>
      <c r="H253" s="124"/>
      <c r="I253" s="124"/>
      <c r="J253" s="124"/>
      <c r="N253" s="125"/>
      <c r="O253" s="125"/>
      <c r="P253" s="76"/>
      <c r="Q253" s="76"/>
      <c r="R253" s="76"/>
      <c r="S253" s="76"/>
      <c r="T253" s="76"/>
      <c r="U253" s="76"/>
    </row>
    <row r="254" spans="2:21" s="238" customFormat="1" ht="11.25" x14ac:dyDescent="0.15">
      <c r="B254" s="107"/>
      <c r="C254" s="107"/>
      <c r="D254" s="76"/>
      <c r="E254" s="76"/>
      <c r="F254" s="76"/>
      <c r="H254" s="124"/>
      <c r="I254" s="124"/>
      <c r="J254" s="124"/>
      <c r="N254" s="125"/>
      <c r="O254" s="125"/>
      <c r="P254" s="76"/>
      <c r="Q254" s="76"/>
      <c r="R254" s="76"/>
      <c r="S254" s="76"/>
      <c r="T254" s="76"/>
      <c r="U254" s="76"/>
    </row>
    <row r="255" spans="2:21" s="238" customFormat="1" ht="11.25" x14ac:dyDescent="0.15">
      <c r="B255" s="107"/>
      <c r="C255" s="107"/>
      <c r="D255" s="76"/>
      <c r="E255" s="76"/>
      <c r="F255" s="76"/>
      <c r="H255" s="124"/>
      <c r="I255" s="124"/>
      <c r="J255" s="124"/>
      <c r="N255" s="125"/>
      <c r="O255" s="125"/>
      <c r="P255" s="76"/>
      <c r="Q255" s="76"/>
      <c r="R255" s="76"/>
      <c r="S255" s="76"/>
      <c r="T255" s="76"/>
      <c r="U255" s="76"/>
    </row>
    <row r="256" spans="2:21" s="238" customFormat="1" ht="11.25" x14ac:dyDescent="0.15">
      <c r="B256" s="107"/>
      <c r="C256" s="107"/>
      <c r="D256" s="76"/>
      <c r="E256" s="76"/>
      <c r="F256" s="76"/>
      <c r="H256" s="124"/>
      <c r="I256" s="124"/>
      <c r="J256" s="124"/>
      <c r="N256" s="125"/>
      <c r="O256" s="125"/>
      <c r="P256" s="76"/>
      <c r="Q256" s="76"/>
      <c r="R256" s="76"/>
      <c r="S256" s="76"/>
      <c r="T256" s="76"/>
      <c r="U256" s="76"/>
    </row>
    <row r="257" spans="2:21" s="238" customFormat="1" ht="11.25" x14ac:dyDescent="0.15">
      <c r="B257" s="107"/>
      <c r="C257" s="107"/>
      <c r="D257" s="76"/>
      <c r="E257" s="76"/>
      <c r="F257" s="76"/>
      <c r="H257" s="124"/>
      <c r="I257" s="124"/>
      <c r="J257" s="124"/>
      <c r="N257" s="125"/>
      <c r="O257" s="125"/>
      <c r="P257" s="76"/>
      <c r="Q257" s="76"/>
      <c r="R257" s="76"/>
      <c r="S257" s="76"/>
      <c r="T257" s="76"/>
      <c r="U257" s="76"/>
    </row>
    <row r="258" spans="2:21" s="238" customFormat="1" ht="11.25" x14ac:dyDescent="0.15">
      <c r="B258" s="107"/>
      <c r="C258" s="107"/>
      <c r="D258" s="76"/>
      <c r="E258" s="76"/>
      <c r="F258" s="76"/>
      <c r="H258" s="124"/>
      <c r="I258" s="124"/>
      <c r="J258" s="124"/>
      <c r="N258" s="125"/>
      <c r="O258" s="125"/>
      <c r="P258" s="76"/>
      <c r="Q258" s="76"/>
      <c r="R258" s="76"/>
      <c r="S258" s="76"/>
      <c r="T258" s="76"/>
      <c r="U258" s="76"/>
    </row>
    <row r="259" spans="2:21" s="238" customFormat="1" ht="11.25" x14ac:dyDescent="0.15">
      <c r="B259" s="107"/>
      <c r="C259" s="107"/>
      <c r="D259" s="76"/>
      <c r="E259" s="76"/>
      <c r="F259" s="76"/>
      <c r="H259" s="124"/>
      <c r="I259" s="124"/>
      <c r="J259" s="124"/>
      <c r="N259" s="125"/>
      <c r="O259" s="125"/>
      <c r="P259" s="76"/>
      <c r="Q259" s="76"/>
      <c r="R259" s="76"/>
      <c r="S259" s="76"/>
      <c r="T259" s="76"/>
      <c r="U259" s="76"/>
    </row>
    <row r="260" spans="2:21" s="238" customFormat="1" ht="11.25" x14ac:dyDescent="0.15">
      <c r="B260" s="107"/>
      <c r="C260" s="107"/>
      <c r="D260" s="76"/>
      <c r="E260" s="76"/>
      <c r="F260" s="76"/>
      <c r="H260" s="124"/>
      <c r="I260" s="124"/>
      <c r="J260" s="124"/>
      <c r="N260" s="125"/>
      <c r="O260" s="125"/>
      <c r="P260" s="76"/>
      <c r="Q260" s="76"/>
      <c r="R260" s="76"/>
      <c r="S260" s="76"/>
      <c r="T260" s="76"/>
      <c r="U260" s="76"/>
    </row>
    <row r="261" spans="2:21" s="238" customFormat="1" ht="11.25" x14ac:dyDescent="0.15">
      <c r="B261" s="107"/>
      <c r="C261" s="107"/>
      <c r="D261" s="76"/>
      <c r="E261" s="76"/>
      <c r="F261" s="76"/>
      <c r="H261" s="124"/>
      <c r="I261" s="124"/>
      <c r="J261" s="124"/>
      <c r="N261" s="125"/>
      <c r="O261" s="125"/>
      <c r="P261" s="76"/>
      <c r="Q261" s="76"/>
      <c r="R261" s="76"/>
      <c r="S261" s="76"/>
      <c r="T261" s="76"/>
      <c r="U261" s="76"/>
    </row>
    <row r="262" spans="2:21" s="238" customFormat="1" ht="11.25" x14ac:dyDescent="0.15">
      <c r="B262" s="107"/>
      <c r="C262" s="107"/>
      <c r="D262" s="76"/>
      <c r="E262" s="76"/>
      <c r="F262" s="76"/>
      <c r="H262" s="124"/>
      <c r="I262" s="124"/>
      <c r="J262" s="124"/>
      <c r="N262" s="125"/>
      <c r="O262" s="125"/>
      <c r="P262" s="76"/>
      <c r="Q262" s="76"/>
      <c r="R262" s="76"/>
      <c r="S262" s="76"/>
      <c r="T262" s="76"/>
      <c r="U262" s="76"/>
    </row>
    <row r="263" spans="2:21" s="238" customFormat="1" ht="11.25" x14ac:dyDescent="0.15">
      <c r="B263" s="107"/>
      <c r="C263" s="107"/>
      <c r="D263" s="76"/>
      <c r="E263" s="76"/>
      <c r="F263" s="76"/>
      <c r="H263" s="124"/>
      <c r="I263" s="124"/>
      <c r="J263" s="124"/>
      <c r="N263" s="125"/>
      <c r="O263" s="125"/>
      <c r="P263" s="76"/>
      <c r="Q263" s="76"/>
      <c r="R263" s="76"/>
      <c r="S263" s="76"/>
      <c r="T263" s="76"/>
      <c r="U263" s="76"/>
    </row>
    <row r="264" spans="2:21" s="238" customFormat="1" ht="11.25" x14ac:dyDescent="0.15">
      <c r="B264" s="107"/>
      <c r="C264" s="107"/>
      <c r="D264" s="76"/>
      <c r="E264" s="76"/>
      <c r="F264" s="76"/>
      <c r="H264" s="124"/>
      <c r="I264" s="124"/>
      <c r="J264" s="124"/>
      <c r="N264" s="125"/>
      <c r="O264" s="125"/>
      <c r="P264" s="76"/>
      <c r="Q264" s="76"/>
      <c r="R264" s="76"/>
      <c r="S264" s="76"/>
      <c r="T264" s="76"/>
      <c r="U264" s="76"/>
    </row>
    <row r="265" spans="2:21" s="238" customFormat="1" ht="11.25" x14ac:dyDescent="0.15">
      <c r="B265" s="107"/>
      <c r="C265" s="107"/>
      <c r="D265" s="76"/>
      <c r="E265" s="76"/>
      <c r="F265" s="76"/>
      <c r="H265" s="124"/>
      <c r="I265" s="124"/>
      <c r="J265" s="124"/>
      <c r="N265" s="125"/>
      <c r="O265" s="125"/>
      <c r="P265" s="76"/>
      <c r="Q265" s="76"/>
      <c r="R265" s="76"/>
      <c r="S265" s="76"/>
      <c r="T265" s="76"/>
      <c r="U265" s="76"/>
    </row>
    <row r="266" spans="2:21" s="238" customFormat="1" ht="11.25" x14ac:dyDescent="0.15">
      <c r="B266" s="107"/>
      <c r="C266" s="107"/>
      <c r="D266" s="76"/>
      <c r="E266" s="76"/>
      <c r="F266" s="76"/>
      <c r="H266" s="124"/>
      <c r="I266" s="124"/>
      <c r="J266" s="124"/>
      <c r="N266" s="125"/>
      <c r="O266" s="125"/>
      <c r="P266" s="76"/>
      <c r="Q266" s="76"/>
      <c r="R266" s="76"/>
      <c r="S266" s="76"/>
      <c r="T266" s="76"/>
      <c r="U266" s="76"/>
    </row>
    <row r="267" spans="2:21" s="238" customFormat="1" ht="11.25" x14ac:dyDescent="0.15">
      <c r="B267" s="107"/>
      <c r="C267" s="107"/>
      <c r="D267" s="76"/>
      <c r="E267" s="76"/>
      <c r="F267" s="76"/>
      <c r="H267" s="124"/>
      <c r="I267" s="124"/>
      <c r="J267" s="124"/>
      <c r="N267" s="125"/>
      <c r="O267" s="125"/>
      <c r="P267" s="76"/>
      <c r="Q267" s="76"/>
      <c r="R267" s="76"/>
      <c r="S267" s="76"/>
      <c r="T267" s="76"/>
      <c r="U267" s="76"/>
    </row>
    <row r="268" spans="2:21" s="238" customFormat="1" ht="11.25" x14ac:dyDescent="0.15">
      <c r="B268" s="107"/>
      <c r="C268" s="107"/>
      <c r="D268" s="76"/>
      <c r="E268" s="76"/>
      <c r="F268" s="76"/>
      <c r="H268" s="124"/>
      <c r="I268" s="124"/>
      <c r="J268" s="124"/>
      <c r="N268" s="125"/>
      <c r="O268" s="125"/>
      <c r="P268" s="76"/>
      <c r="Q268" s="76"/>
      <c r="R268" s="76"/>
      <c r="S268" s="76"/>
      <c r="T268" s="76"/>
      <c r="U268" s="76"/>
    </row>
    <row r="269" spans="2:21" s="238" customFormat="1" ht="11.25" x14ac:dyDescent="0.15">
      <c r="B269" s="107"/>
      <c r="C269" s="107"/>
      <c r="D269" s="76"/>
      <c r="E269" s="76"/>
      <c r="F269" s="76"/>
      <c r="H269" s="124"/>
      <c r="I269" s="124"/>
      <c r="J269" s="124"/>
      <c r="N269" s="125"/>
      <c r="O269" s="125"/>
      <c r="P269" s="76"/>
      <c r="Q269" s="76"/>
      <c r="R269" s="76"/>
      <c r="S269" s="76"/>
      <c r="T269" s="76"/>
      <c r="U269" s="76"/>
    </row>
    <row r="270" spans="2:21" s="238" customFormat="1" ht="11.25" x14ac:dyDescent="0.15">
      <c r="B270" s="107"/>
      <c r="C270" s="107"/>
      <c r="D270" s="76"/>
      <c r="E270" s="76"/>
      <c r="F270" s="76"/>
      <c r="H270" s="124"/>
      <c r="I270" s="124"/>
      <c r="J270" s="124"/>
      <c r="N270" s="125"/>
      <c r="O270" s="125"/>
      <c r="P270" s="76"/>
      <c r="Q270" s="76"/>
      <c r="R270" s="76"/>
      <c r="S270" s="76"/>
      <c r="T270" s="76"/>
      <c r="U270" s="76"/>
    </row>
    <row r="271" spans="2:21" s="238" customFormat="1" ht="11.25" x14ac:dyDescent="0.15">
      <c r="B271" s="107"/>
      <c r="C271" s="107"/>
      <c r="D271" s="76"/>
      <c r="E271" s="76"/>
      <c r="F271" s="76"/>
      <c r="H271" s="124"/>
      <c r="I271" s="124"/>
      <c r="J271" s="124"/>
      <c r="N271" s="125"/>
      <c r="O271" s="125"/>
      <c r="P271" s="76"/>
      <c r="Q271" s="76"/>
      <c r="R271" s="76"/>
      <c r="S271" s="76"/>
      <c r="T271" s="76"/>
      <c r="U271" s="76"/>
    </row>
    <row r="272" spans="2:21" s="238" customFormat="1" ht="11.25" x14ac:dyDescent="0.15">
      <c r="B272" s="107"/>
      <c r="C272" s="107"/>
      <c r="D272" s="76"/>
      <c r="E272" s="76"/>
      <c r="F272" s="76"/>
      <c r="H272" s="124"/>
      <c r="I272" s="124"/>
      <c r="J272" s="124"/>
      <c r="N272" s="125"/>
      <c r="O272" s="125"/>
      <c r="P272" s="76"/>
      <c r="Q272" s="76"/>
      <c r="R272" s="76"/>
      <c r="S272" s="76"/>
      <c r="T272" s="76"/>
      <c r="U272" s="76"/>
    </row>
    <row r="273" spans="2:21" s="238" customFormat="1" ht="11.25" x14ac:dyDescent="0.15">
      <c r="B273" s="107"/>
      <c r="C273" s="107"/>
      <c r="D273" s="76"/>
      <c r="E273" s="76"/>
      <c r="F273" s="76"/>
      <c r="H273" s="124"/>
      <c r="I273" s="124"/>
      <c r="J273" s="124"/>
      <c r="N273" s="125"/>
      <c r="O273" s="125"/>
      <c r="P273" s="76"/>
      <c r="Q273" s="76"/>
      <c r="R273" s="76"/>
      <c r="S273" s="76"/>
      <c r="T273" s="76"/>
      <c r="U273" s="76"/>
    </row>
    <row r="274" spans="2:21" s="238" customFormat="1" ht="11.25" x14ac:dyDescent="0.15">
      <c r="B274" s="107"/>
      <c r="C274" s="107"/>
      <c r="D274" s="76"/>
      <c r="E274" s="76"/>
      <c r="F274" s="76"/>
      <c r="H274" s="124"/>
      <c r="I274" s="124"/>
      <c r="J274" s="124"/>
      <c r="N274" s="125"/>
      <c r="O274" s="125"/>
      <c r="P274" s="76"/>
      <c r="Q274" s="76"/>
      <c r="R274" s="76"/>
      <c r="S274" s="76"/>
      <c r="T274" s="76"/>
      <c r="U274" s="76"/>
    </row>
    <row r="275" spans="2:21" s="238" customFormat="1" ht="11.25" x14ac:dyDescent="0.15">
      <c r="B275" s="107"/>
      <c r="C275" s="107"/>
      <c r="D275" s="76"/>
      <c r="E275" s="76"/>
      <c r="F275" s="76"/>
      <c r="H275" s="124"/>
      <c r="I275" s="124"/>
      <c r="J275" s="124"/>
      <c r="N275" s="125"/>
      <c r="O275" s="125"/>
      <c r="P275" s="76"/>
      <c r="Q275" s="76"/>
      <c r="R275" s="76"/>
      <c r="S275" s="76"/>
      <c r="T275" s="76"/>
      <c r="U275" s="76"/>
    </row>
    <row r="276" spans="2:21" s="238" customFormat="1" ht="11.25" x14ac:dyDescent="0.15">
      <c r="B276" s="107"/>
      <c r="C276" s="107"/>
      <c r="D276" s="76"/>
      <c r="E276" s="76"/>
      <c r="F276" s="76"/>
      <c r="H276" s="124"/>
      <c r="I276" s="124"/>
      <c r="J276" s="124"/>
      <c r="N276" s="125"/>
      <c r="O276" s="125"/>
      <c r="P276" s="76"/>
      <c r="Q276" s="76"/>
      <c r="R276" s="76"/>
      <c r="S276" s="76"/>
      <c r="T276" s="76"/>
      <c r="U276" s="76"/>
    </row>
    <row r="277" spans="2:21" s="238" customFormat="1" ht="11.25" x14ac:dyDescent="0.15">
      <c r="B277" s="107"/>
      <c r="C277" s="107"/>
      <c r="D277" s="76"/>
      <c r="E277" s="76"/>
      <c r="F277" s="76"/>
      <c r="H277" s="124"/>
      <c r="I277" s="124"/>
      <c r="J277" s="124"/>
      <c r="N277" s="125"/>
      <c r="O277" s="125"/>
      <c r="P277" s="76"/>
      <c r="Q277" s="76"/>
      <c r="R277" s="76"/>
      <c r="S277" s="76"/>
      <c r="T277" s="76"/>
      <c r="U277" s="76"/>
    </row>
    <row r="278" spans="2:21" s="238" customFormat="1" ht="11.25" x14ac:dyDescent="0.15">
      <c r="B278" s="107"/>
      <c r="C278" s="107"/>
      <c r="D278" s="76"/>
      <c r="E278" s="76"/>
      <c r="F278" s="76"/>
      <c r="H278" s="124"/>
      <c r="I278" s="124"/>
      <c r="J278" s="124"/>
      <c r="N278" s="125"/>
      <c r="O278" s="125"/>
      <c r="P278" s="76"/>
      <c r="Q278" s="76"/>
      <c r="R278" s="76"/>
      <c r="S278" s="76"/>
      <c r="T278" s="76"/>
      <c r="U278" s="76"/>
    </row>
    <row r="279" spans="2:21" s="238" customFormat="1" ht="11.25" x14ac:dyDescent="0.15">
      <c r="B279" s="107"/>
      <c r="C279" s="107"/>
      <c r="D279" s="76"/>
      <c r="E279" s="76"/>
      <c r="F279" s="76"/>
      <c r="H279" s="124"/>
      <c r="I279" s="124"/>
      <c r="J279" s="124"/>
      <c r="N279" s="125"/>
      <c r="O279" s="125"/>
      <c r="P279" s="76"/>
      <c r="Q279" s="76"/>
      <c r="R279" s="76"/>
      <c r="S279" s="76"/>
      <c r="T279" s="76"/>
      <c r="U279" s="76"/>
    </row>
    <row r="280" spans="2:21" s="238" customFormat="1" ht="11.25" x14ac:dyDescent="0.15">
      <c r="B280" s="107"/>
      <c r="C280" s="107"/>
      <c r="D280" s="76"/>
      <c r="E280" s="76"/>
      <c r="F280" s="76"/>
      <c r="H280" s="124"/>
      <c r="I280" s="124"/>
      <c r="J280" s="124"/>
      <c r="N280" s="125"/>
      <c r="O280" s="125"/>
      <c r="P280" s="76"/>
      <c r="Q280" s="76"/>
      <c r="R280" s="76"/>
      <c r="S280" s="76"/>
      <c r="T280" s="76"/>
      <c r="U280" s="76"/>
    </row>
    <row r="281" spans="2:21" s="238" customFormat="1" ht="11.25" x14ac:dyDescent="0.15">
      <c r="B281" s="107"/>
      <c r="C281" s="107"/>
      <c r="D281" s="76"/>
      <c r="E281" s="76"/>
      <c r="F281" s="76"/>
      <c r="H281" s="124"/>
      <c r="I281" s="124"/>
      <c r="J281" s="124"/>
      <c r="N281" s="125"/>
      <c r="O281" s="125"/>
      <c r="P281" s="76"/>
      <c r="Q281" s="76"/>
      <c r="R281" s="76"/>
      <c r="S281" s="76"/>
      <c r="T281" s="76"/>
      <c r="U281" s="76"/>
    </row>
    <row r="282" spans="2:21" s="238" customFormat="1" ht="11.25" x14ac:dyDescent="0.15">
      <c r="B282" s="107"/>
      <c r="C282" s="107"/>
      <c r="D282" s="76"/>
      <c r="E282" s="76"/>
      <c r="F282" s="76"/>
      <c r="H282" s="124"/>
      <c r="I282" s="124"/>
      <c r="J282" s="124"/>
      <c r="N282" s="125"/>
      <c r="O282" s="125"/>
      <c r="P282" s="76"/>
      <c r="Q282" s="76"/>
      <c r="R282" s="76"/>
      <c r="S282" s="76"/>
      <c r="T282" s="76"/>
      <c r="U282" s="76"/>
    </row>
    <row r="283" spans="2:21" s="238" customFormat="1" ht="11.25" x14ac:dyDescent="0.15">
      <c r="B283" s="107"/>
      <c r="C283" s="107"/>
      <c r="D283" s="76"/>
      <c r="E283" s="76"/>
      <c r="F283" s="76"/>
      <c r="H283" s="124"/>
      <c r="I283" s="124"/>
      <c r="J283" s="124"/>
      <c r="N283" s="125"/>
      <c r="O283" s="125"/>
      <c r="P283" s="76"/>
      <c r="Q283" s="76"/>
      <c r="R283" s="76"/>
      <c r="S283" s="76"/>
      <c r="T283" s="76"/>
      <c r="U283" s="76"/>
    </row>
    <row r="284" spans="2:21" s="238" customFormat="1" ht="11.25" x14ac:dyDescent="0.15">
      <c r="B284" s="107"/>
      <c r="C284" s="107"/>
      <c r="D284" s="76"/>
      <c r="E284" s="76"/>
      <c r="F284" s="76"/>
      <c r="H284" s="124"/>
      <c r="I284" s="124"/>
      <c r="J284" s="124"/>
      <c r="N284" s="125"/>
      <c r="O284" s="125"/>
      <c r="P284" s="76"/>
      <c r="Q284" s="76"/>
      <c r="R284" s="76"/>
      <c r="S284" s="76"/>
      <c r="T284" s="76"/>
      <c r="U284" s="76"/>
    </row>
    <row r="285" spans="2:21" s="238" customFormat="1" ht="11.25" x14ac:dyDescent="0.15">
      <c r="B285" s="107"/>
      <c r="C285" s="107"/>
      <c r="D285" s="76"/>
      <c r="E285" s="76"/>
      <c r="F285" s="76"/>
      <c r="H285" s="124"/>
      <c r="I285" s="124"/>
      <c r="J285" s="124"/>
      <c r="N285" s="125"/>
      <c r="O285" s="125"/>
      <c r="P285" s="76"/>
      <c r="Q285" s="76"/>
      <c r="R285" s="76"/>
      <c r="S285" s="76"/>
      <c r="T285" s="76"/>
      <c r="U285" s="76"/>
    </row>
    <row r="286" spans="2:21" s="238" customFormat="1" ht="11.25" x14ac:dyDescent="0.15">
      <c r="B286" s="107"/>
      <c r="C286" s="107"/>
      <c r="D286" s="76"/>
      <c r="E286" s="76"/>
      <c r="F286" s="76"/>
      <c r="H286" s="124"/>
      <c r="I286" s="124"/>
      <c r="J286" s="124"/>
      <c r="N286" s="125"/>
      <c r="O286" s="125"/>
      <c r="P286" s="76"/>
      <c r="Q286" s="76"/>
      <c r="R286" s="76"/>
      <c r="S286" s="76"/>
      <c r="T286" s="76"/>
      <c r="U286" s="76"/>
    </row>
    <row r="287" spans="2:21" s="238" customFormat="1" ht="11.25" x14ac:dyDescent="0.15">
      <c r="B287" s="107"/>
      <c r="C287" s="107"/>
      <c r="D287" s="76"/>
      <c r="E287" s="76"/>
      <c r="F287" s="76"/>
      <c r="H287" s="124"/>
      <c r="I287" s="124"/>
      <c r="J287" s="124"/>
      <c r="N287" s="125"/>
      <c r="O287" s="125"/>
      <c r="P287" s="76"/>
      <c r="Q287" s="76"/>
      <c r="R287" s="76"/>
      <c r="S287" s="76"/>
      <c r="T287" s="76"/>
      <c r="U287" s="76"/>
    </row>
    <row r="288" spans="2:21" s="238" customFormat="1" ht="11.25" x14ac:dyDescent="0.15">
      <c r="B288" s="107"/>
      <c r="C288" s="107"/>
      <c r="D288" s="76"/>
      <c r="E288" s="76"/>
      <c r="F288" s="76"/>
      <c r="H288" s="124"/>
      <c r="I288" s="124"/>
      <c r="J288" s="124"/>
      <c r="N288" s="125"/>
      <c r="O288" s="125"/>
      <c r="P288" s="76"/>
      <c r="Q288" s="76"/>
      <c r="R288" s="76"/>
      <c r="S288" s="76"/>
      <c r="T288" s="76"/>
      <c r="U288" s="76"/>
    </row>
    <row r="289" spans="2:21" s="238" customFormat="1" ht="11.25" x14ac:dyDescent="0.15">
      <c r="B289" s="107"/>
      <c r="C289" s="107"/>
      <c r="D289" s="76"/>
      <c r="E289" s="76"/>
      <c r="F289" s="76"/>
      <c r="H289" s="124"/>
      <c r="I289" s="124"/>
      <c r="J289" s="124"/>
      <c r="N289" s="125"/>
      <c r="O289" s="125"/>
      <c r="P289" s="76"/>
      <c r="Q289" s="76"/>
      <c r="R289" s="76"/>
      <c r="S289" s="76"/>
      <c r="T289" s="76"/>
      <c r="U289" s="76"/>
    </row>
    <row r="290" spans="2:21" s="238" customFormat="1" ht="11.25" x14ac:dyDescent="0.15">
      <c r="B290" s="107"/>
      <c r="C290" s="107"/>
      <c r="D290" s="76"/>
      <c r="E290" s="76"/>
      <c r="F290" s="76"/>
      <c r="H290" s="124"/>
      <c r="I290" s="124"/>
      <c r="J290" s="124"/>
      <c r="N290" s="125"/>
      <c r="O290" s="125"/>
      <c r="P290" s="76"/>
      <c r="Q290" s="76"/>
      <c r="R290" s="76"/>
      <c r="S290" s="76"/>
      <c r="T290" s="76"/>
      <c r="U290" s="76"/>
    </row>
    <row r="291" spans="2:21" s="238" customFormat="1" ht="11.25" x14ac:dyDescent="0.15">
      <c r="B291" s="107"/>
      <c r="C291" s="107"/>
      <c r="D291" s="76"/>
      <c r="E291" s="76"/>
      <c r="F291" s="76"/>
      <c r="H291" s="124"/>
      <c r="I291" s="124"/>
      <c r="J291" s="124"/>
      <c r="N291" s="125"/>
      <c r="O291" s="125"/>
      <c r="P291" s="76"/>
      <c r="Q291" s="76"/>
      <c r="R291" s="76"/>
      <c r="S291" s="76"/>
      <c r="T291" s="76"/>
      <c r="U291" s="76"/>
    </row>
    <row r="292" spans="2:21" s="238" customFormat="1" ht="11.25" x14ac:dyDescent="0.15">
      <c r="B292" s="107"/>
      <c r="C292" s="107"/>
      <c r="D292" s="76"/>
      <c r="E292" s="76"/>
      <c r="F292" s="76"/>
      <c r="H292" s="124"/>
      <c r="I292" s="124"/>
      <c r="J292" s="124"/>
      <c r="N292" s="125"/>
      <c r="O292" s="125"/>
      <c r="P292" s="76"/>
      <c r="Q292" s="76"/>
      <c r="R292" s="76"/>
      <c r="S292" s="76"/>
      <c r="T292" s="76"/>
      <c r="U292" s="76"/>
    </row>
    <row r="293" spans="2:21" s="238" customFormat="1" ht="11.25" x14ac:dyDescent="0.15">
      <c r="B293" s="107"/>
      <c r="C293" s="107"/>
      <c r="D293" s="76"/>
      <c r="E293" s="76"/>
      <c r="F293" s="76"/>
      <c r="H293" s="124"/>
      <c r="I293" s="124"/>
      <c r="J293" s="124"/>
      <c r="N293" s="125"/>
      <c r="O293" s="125"/>
      <c r="P293" s="76"/>
      <c r="Q293" s="76"/>
      <c r="R293" s="76"/>
      <c r="S293" s="76"/>
      <c r="T293" s="76"/>
      <c r="U293" s="76"/>
    </row>
    <row r="294" spans="2:21" s="238" customFormat="1" ht="11.25" x14ac:dyDescent="0.15">
      <c r="B294" s="107"/>
      <c r="C294" s="107"/>
      <c r="D294" s="76"/>
      <c r="E294" s="76"/>
      <c r="F294" s="76"/>
      <c r="H294" s="124"/>
      <c r="I294" s="124"/>
      <c r="J294" s="124"/>
      <c r="N294" s="125"/>
      <c r="O294" s="125"/>
      <c r="P294" s="76"/>
      <c r="Q294" s="76"/>
      <c r="R294" s="76"/>
      <c r="S294" s="76"/>
      <c r="T294" s="76"/>
      <c r="U294" s="76"/>
    </row>
    <row r="295" spans="2:21" s="238" customFormat="1" ht="11.25" x14ac:dyDescent="0.15">
      <c r="B295" s="107"/>
      <c r="C295" s="107"/>
      <c r="D295" s="76"/>
      <c r="E295" s="76"/>
      <c r="F295" s="76"/>
      <c r="H295" s="124"/>
      <c r="I295" s="124"/>
      <c r="J295" s="124"/>
      <c r="N295" s="125"/>
      <c r="O295" s="125"/>
      <c r="P295" s="76"/>
      <c r="Q295" s="76"/>
      <c r="R295" s="76"/>
      <c r="S295" s="76"/>
      <c r="T295" s="76"/>
      <c r="U295" s="76"/>
    </row>
    <row r="296" spans="2:21" s="238" customFormat="1" ht="11.25" x14ac:dyDescent="0.15">
      <c r="B296" s="107"/>
      <c r="C296" s="107"/>
      <c r="D296" s="76"/>
      <c r="E296" s="76"/>
      <c r="F296" s="76"/>
      <c r="H296" s="124"/>
      <c r="I296" s="124"/>
      <c r="J296" s="124"/>
      <c r="N296" s="125"/>
      <c r="O296" s="125"/>
      <c r="P296" s="76"/>
      <c r="Q296" s="76"/>
      <c r="R296" s="76"/>
      <c r="S296" s="76"/>
      <c r="T296" s="76"/>
      <c r="U296" s="76"/>
    </row>
    <row r="297" spans="2:21" s="238" customFormat="1" ht="11.25" x14ac:dyDescent="0.15">
      <c r="B297" s="107"/>
      <c r="C297" s="107"/>
      <c r="D297" s="76"/>
      <c r="E297" s="76"/>
      <c r="F297" s="76"/>
      <c r="H297" s="124"/>
      <c r="I297" s="124"/>
      <c r="J297" s="124"/>
      <c r="N297" s="125"/>
      <c r="O297" s="125"/>
      <c r="P297" s="76"/>
      <c r="Q297" s="76"/>
      <c r="R297" s="76"/>
      <c r="S297" s="76"/>
      <c r="T297" s="76"/>
      <c r="U297" s="76"/>
    </row>
    <row r="298" spans="2:21" s="238" customFormat="1" ht="11.25" x14ac:dyDescent="0.15">
      <c r="B298" s="107"/>
      <c r="C298" s="107"/>
      <c r="D298" s="76"/>
      <c r="E298" s="76"/>
      <c r="F298" s="76"/>
      <c r="H298" s="124"/>
      <c r="I298" s="124"/>
      <c r="J298" s="124"/>
      <c r="N298" s="125"/>
      <c r="O298" s="125"/>
      <c r="P298" s="76"/>
      <c r="Q298" s="76"/>
      <c r="R298" s="76"/>
      <c r="S298" s="76"/>
      <c r="T298" s="76"/>
      <c r="U298" s="76"/>
    </row>
    <row r="299" spans="2:21" s="238" customFormat="1" ht="11.25" x14ac:dyDescent="0.15">
      <c r="B299" s="107"/>
      <c r="C299" s="107"/>
      <c r="D299" s="76"/>
      <c r="E299" s="76"/>
      <c r="F299" s="76"/>
      <c r="H299" s="124"/>
      <c r="I299" s="124"/>
      <c r="J299" s="124"/>
      <c r="N299" s="125"/>
      <c r="O299" s="125"/>
      <c r="P299" s="76"/>
      <c r="Q299" s="76"/>
      <c r="R299" s="76"/>
      <c r="S299" s="76"/>
      <c r="T299" s="76"/>
      <c r="U299" s="76"/>
    </row>
    <row r="300" spans="2:21" s="238" customFormat="1" ht="11.25" x14ac:dyDescent="0.15">
      <c r="B300" s="107"/>
      <c r="C300" s="107"/>
      <c r="D300" s="76"/>
      <c r="E300" s="76"/>
      <c r="F300" s="76"/>
      <c r="H300" s="124"/>
      <c r="I300" s="124"/>
      <c r="J300" s="124"/>
      <c r="N300" s="125"/>
      <c r="O300" s="125"/>
      <c r="P300" s="76"/>
      <c r="Q300" s="76"/>
      <c r="R300" s="76"/>
      <c r="S300" s="76"/>
      <c r="T300" s="76"/>
      <c r="U300" s="76"/>
    </row>
    <row r="301" spans="2:21" s="238" customFormat="1" ht="11.25" x14ac:dyDescent="0.15">
      <c r="B301" s="107"/>
      <c r="C301" s="107"/>
      <c r="D301" s="76"/>
      <c r="E301" s="76"/>
      <c r="F301" s="76"/>
      <c r="H301" s="124"/>
      <c r="I301" s="124"/>
      <c r="J301" s="124"/>
      <c r="N301" s="125"/>
      <c r="O301" s="125"/>
      <c r="P301" s="76"/>
      <c r="Q301" s="76"/>
      <c r="R301" s="76"/>
      <c r="S301" s="76"/>
      <c r="T301" s="76"/>
      <c r="U301" s="76"/>
    </row>
    <row r="302" spans="2:21" s="238" customFormat="1" ht="11.25" x14ac:dyDescent="0.15">
      <c r="B302" s="107"/>
      <c r="C302" s="107"/>
      <c r="D302" s="76"/>
      <c r="E302" s="76"/>
      <c r="F302" s="76"/>
      <c r="H302" s="124"/>
      <c r="I302" s="124"/>
      <c r="J302" s="124"/>
      <c r="N302" s="125"/>
      <c r="O302" s="125"/>
      <c r="P302" s="76"/>
      <c r="Q302" s="76"/>
      <c r="R302" s="76"/>
      <c r="S302" s="76"/>
      <c r="T302" s="76"/>
      <c r="U302" s="76"/>
    </row>
    <row r="303" spans="2:21" s="238" customFormat="1" ht="11.25" x14ac:dyDescent="0.15">
      <c r="B303" s="107"/>
      <c r="C303" s="107"/>
      <c r="D303" s="76"/>
      <c r="E303" s="76"/>
      <c r="F303" s="76"/>
      <c r="H303" s="124"/>
      <c r="I303" s="124"/>
      <c r="J303" s="124"/>
      <c r="N303" s="125"/>
      <c r="O303" s="125"/>
      <c r="P303" s="76"/>
      <c r="Q303" s="76"/>
      <c r="R303" s="76"/>
      <c r="S303" s="76"/>
      <c r="T303" s="76"/>
      <c r="U303" s="76"/>
    </row>
    <row r="304" spans="2:21" s="2" customFormat="1" x14ac:dyDescent="0.15">
      <c r="B304" s="1"/>
      <c r="C304" s="1"/>
      <c r="D304"/>
      <c r="E304"/>
      <c r="F304"/>
      <c r="H304" s="6"/>
      <c r="I304" s="6"/>
      <c r="J304" s="6"/>
      <c r="N304" s="3"/>
      <c r="O304" s="3"/>
      <c r="P304"/>
      <c r="Q304"/>
      <c r="R304"/>
      <c r="S304"/>
      <c r="T304"/>
      <c r="U304"/>
    </row>
    <row r="305" spans="2:21" s="2" customFormat="1" x14ac:dyDescent="0.15">
      <c r="B305" s="1"/>
      <c r="C305" s="1"/>
      <c r="D305"/>
      <c r="E305"/>
      <c r="F305"/>
      <c r="H305" s="6"/>
      <c r="I305" s="6"/>
      <c r="J305" s="6"/>
      <c r="N305" s="3"/>
      <c r="O305" s="3"/>
      <c r="P305"/>
      <c r="Q305"/>
      <c r="R305"/>
      <c r="S305"/>
      <c r="T305"/>
      <c r="U305"/>
    </row>
    <row r="306" spans="2:21" s="2" customFormat="1" x14ac:dyDescent="0.15">
      <c r="B306" s="1"/>
      <c r="C306" s="1"/>
      <c r="D306"/>
      <c r="E306"/>
      <c r="F306"/>
      <c r="H306" s="6"/>
      <c r="I306" s="6"/>
      <c r="J306" s="6"/>
      <c r="N306" s="3"/>
      <c r="O306" s="3"/>
      <c r="P306"/>
      <c r="Q306"/>
      <c r="R306"/>
      <c r="S306"/>
      <c r="T306"/>
      <c r="U306"/>
    </row>
    <row r="307" spans="2:21" s="2" customFormat="1" x14ac:dyDescent="0.15">
      <c r="B307" s="1"/>
      <c r="C307" s="1"/>
      <c r="D307"/>
      <c r="E307"/>
      <c r="F307"/>
      <c r="H307" s="6"/>
      <c r="I307" s="6"/>
      <c r="J307" s="6"/>
      <c r="N307" s="3"/>
      <c r="O307" s="3"/>
      <c r="P307"/>
      <c r="Q307"/>
      <c r="R307"/>
      <c r="S307"/>
      <c r="T307"/>
      <c r="U307"/>
    </row>
    <row r="308" spans="2:21" s="2" customFormat="1" x14ac:dyDescent="0.15">
      <c r="B308" s="1"/>
      <c r="C308" s="1"/>
      <c r="D308"/>
      <c r="E308"/>
      <c r="F308"/>
      <c r="H308" s="6"/>
      <c r="I308" s="6"/>
      <c r="J308" s="6"/>
      <c r="N308" s="3"/>
      <c r="O308" s="3"/>
      <c r="P308"/>
      <c r="Q308"/>
      <c r="R308"/>
      <c r="S308"/>
      <c r="T308"/>
      <c r="U308"/>
    </row>
    <row r="309" spans="2:21" s="2" customFormat="1" x14ac:dyDescent="0.15">
      <c r="B309" s="1"/>
      <c r="C309" s="1"/>
      <c r="D309"/>
      <c r="E309"/>
      <c r="F309"/>
      <c r="H309" s="6"/>
      <c r="I309" s="6"/>
      <c r="J309" s="6"/>
      <c r="N309" s="3"/>
      <c r="O309" s="3"/>
      <c r="P309"/>
      <c r="Q309"/>
      <c r="R309"/>
      <c r="S309"/>
      <c r="T309"/>
      <c r="U309"/>
    </row>
    <row r="310" spans="2:21" s="2" customFormat="1" x14ac:dyDescent="0.15">
      <c r="B310" s="1"/>
      <c r="C310" s="1"/>
      <c r="D310"/>
      <c r="E310"/>
      <c r="F310"/>
      <c r="H310" s="6"/>
      <c r="I310" s="6"/>
      <c r="J310" s="6"/>
      <c r="N310" s="3"/>
      <c r="O310" s="3"/>
      <c r="P310"/>
      <c r="Q310"/>
      <c r="R310"/>
      <c r="S310"/>
      <c r="T310"/>
      <c r="U310"/>
    </row>
    <row r="311" spans="2:21" s="2" customFormat="1" x14ac:dyDescent="0.15">
      <c r="B311" s="1"/>
      <c r="C311" s="1"/>
      <c r="D311"/>
      <c r="E311"/>
      <c r="F311"/>
      <c r="H311" s="6"/>
      <c r="I311" s="6"/>
      <c r="J311" s="6"/>
      <c r="N311" s="3"/>
      <c r="O311" s="3"/>
      <c r="P311"/>
      <c r="Q311"/>
      <c r="R311"/>
      <c r="S311"/>
      <c r="T311"/>
      <c r="U311"/>
    </row>
  </sheetData>
  <mergeCells count="294">
    <mergeCell ref="N196:N197"/>
    <mergeCell ref="R196:R197"/>
    <mergeCell ref="H92:I92"/>
    <mergeCell ref="H93:I93"/>
    <mergeCell ref="H94:I94"/>
    <mergeCell ref="H95:I95"/>
    <mergeCell ref="U175:U176"/>
    <mergeCell ref="H98:I98"/>
    <mergeCell ref="H99:I99"/>
    <mergeCell ref="H183:I183"/>
    <mergeCell ref="T196:T197"/>
    <mergeCell ref="U196:U197"/>
    <mergeCell ref="T132:T133"/>
    <mergeCell ref="U132:U133"/>
    <mergeCell ref="R133:S133"/>
    <mergeCell ref="N190:O190"/>
    <mergeCell ref="H162:I162"/>
    <mergeCell ref="H163:I163"/>
    <mergeCell ref="H164:I164"/>
    <mergeCell ref="H165:I165"/>
    <mergeCell ref="H177:I177"/>
    <mergeCell ref="H178:I178"/>
    <mergeCell ref="H179:I179"/>
    <mergeCell ref="H180:I180"/>
    <mergeCell ref="U34:U35"/>
    <mergeCell ref="T135:T136"/>
    <mergeCell ref="T160:T161"/>
    <mergeCell ref="T175:T176"/>
    <mergeCell ref="U105:U106"/>
    <mergeCell ref="U120:U121"/>
    <mergeCell ref="U135:U136"/>
    <mergeCell ref="U160:U161"/>
    <mergeCell ref="N187:N188"/>
    <mergeCell ref="R187:R188"/>
    <mergeCell ref="T187:T188"/>
    <mergeCell ref="U187:U188"/>
    <mergeCell ref="N172:N173"/>
    <mergeCell ref="R172:R173"/>
    <mergeCell ref="T172:T173"/>
    <mergeCell ref="U172:U173"/>
    <mergeCell ref="P175:Q176"/>
    <mergeCell ref="R175:S176"/>
    <mergeCell ref="U157:U158"/>
    <mergeCell ref="P160:Q161"/>
    <mergeCell ref="R160:S161"/>
    <mergeCell ref="R135:S136"/>
    <mergeCell ref="N132:N133"/>
    <mergeCell ref="R132:S132"/>
    <mergeCell ref="C199:F199"/>
    <mergeCell ref="G199:H199"/>
    <mergeCell ref="C200:F200"/>
    <mergeCell ref="G200:H200"/>
    <mergeCell ref="D184:E184"/>
    <mergeCell ref="H184:I184"/>
    <mergeCell ref="D185:E185"/>
    <mergeCell ref="H185:I185"/>
    <mergeCell ref="D186:E186"/>
    <mergeCell ref="H186:I186"/>
    <mergeCell ref="G187:G188"/>
    <mergeCell ref="H187:H188"/>
    <mergeCell ref="I187:I188"/>
    <mergeCell ref="C190:D190"/>
    <mergeCell ref="H190:I190"/>
    <mergeCell ref="D192:E192"/>
    <mergeCell ref="D193:E193"/>
    <mergeCell ref="D194:E194"/>
    <mergeCell ref="D195:E195"/>
    <mergeCell ref="G196:G197"/>
    <mergeCell ref="H196:H197"/>
    <mergeCell ref="I196:I197"/>
    <mergeCell ref="B175:B176"/>
    <mergeCell ref="C175:F176"/>
    <mergeCell ref="G175:G176"/>
    <mergeCell ref="H175:I176"/>
    <mergeCell ref="J175:J176"/>
    <mergeCell ref="K175:K176"/>
    <mergeCell ref="L175:L176"/>
    <mergeCell ref="M175:M176"/>
    <mergeCell ref="N175:O176"/>
    <mergeCell ref="B135:B136"/>
    <mergeCell ref="G135:G136"/>
    <mergeCell ref="H135:I136"/>
    <mergeCell ref="J135:J136"/>
    <mergeCell ref="K135:K136"/>
    <mergeCell ref="L135:L136"/>
    <mergeCell ref="M135:M136"/>
    <mergeCell ref="N135:O136"/>
    <mergeCell ref="P135:Q136"/>
    <mergeCell ref="N157:N158"/>
    <mergeCell ref="T157:T158"/>
    <mergeCell ref="B160:B161"/>
    <mergeCell ref="C160:F161"/>
    <mergeCell ref="G160:G161"/>
    <mergeCell ref="H160:I161"/>
    <mergeCell ref="R157:R158"/>
    <mergeCell ref="J160:J161"/>
    <mergeCell ref="K160:K161"/>
    <mergeCell ref="L160:L161"/>
    <mergeCell ref="M160:M161"/>
    <mergeCell ref="N160:O161"/>
    <mergeCell ref="H86:I86"/>
    <mergeCell ref="H97:I97"/>
    <mergeCell ref="D100:E100"/>
    <mergeCell ref="H100:I100"/>
    <mergeCell ref="D101:E101"/>
    <mergeCell ref="H101:I101"/>
    <mergeCell ref="H87:I87"/>
    <mergeCell ref="H88:I88"/>
    <mergeCell ref="H89:I89"/>
    <mergeCell ref="H90:I90"/>
    <mergeCell ref="H91:I91"/>
    <mergeCell ref="H96:I96"/>
    <mergeCell ref="G75:G76"/>
    <mergeCell ref="H75:H76"/>
    <mergeCell ref="I75:I76"/>
    <mergeCell ref="N75:N76"/>
    <mergeCell ref="H81:I81"/>
    <mergeCell ref="H82:I82"/>
    <mergeCell ref="H83:I83"/>
    <mergeCell ref="H84:I84"/>
    <mergeCell ref="H85:I85"/>
    <mergeCell ref="R75:R76"/>
    <mergeCell ref="T75:T76"/>
    <mergeCell ref="U75:U76"/>
    <mergeCell ref="B120:B121"/>
    <mergeCell ref="G120:G121"/>
    <mergeCell ref="H120:I121"/>
    <mergeCell ref="J120:J121"/>
    <mergeCell ref="K120:K121"/>
    <mergeCell ref="L120:L121"/>
    <mergeCell ref="M120:M121"/>
    <mergeCell ref="N120:O121"/>
    <mergeCell ref="P120:Q121"/>
    <mergeCell ref="R120:S121"/>
    <mergeCell ref="T120:T121"/>
    <mergeCell ref="H78:I79"/>
    <mergeCell ref="J78:J79"/>
    <mergeCell ref="K78:K79"/>
    <mergeCell ref="L78:L79"/>
    <mergeCell ref="P78:Q79"/>
    <mergeCell ref="R78:S79"/>
    <mergeCell ref="T78:T79"/>
    <mergeCell ref="D80:E80"/>
    <mergeCell ref="H80:I80"/>
    <mergeCell ref="D81:E81"/>
    <mergeCell ref="R50:R51"/>
    <mergeCell ref="T50:T51"/>
    <mergeCell ref="U50:U51"/>
    <mergeCell ref="C53:D53"/>
    <mergeCell ref="H53:I53"/>
    <mergeCell ref="N53:O53"/>
    <mergeCell ref="P53:Q53"/>
    <mergeCell ref="R53:S54"/>
    <mergeCell ref="H54:I54"/>
    <mergeCell ref="P54:Q54"/>
    <mergeCell ref="B53:B54"/>
    <mergeCell ref="C120:F121"/>
    <mergeCell ref="B78:B79"/>
    <mergeCell ref="C78:F79"/>
    <mergeCell ref="G78:G79"/>
    <mergeCell ref="B5:U5"/>
    <mergeCell ref="B25:U25"/>
    <mergeCell ref="G30:H30"/>
    <mergeCell ref="G31:H31"/>
    <mergeCell ref="B34:B35"/>
    <mergeCell ref="C34:D34"/>
    <mergeCell ref="H34:I34"/>
    <mergeCell ref="N34:O34"/>
    <mergeCell ref="P34:Q34"/>
    <mergeCell ref="H35:I35"/>
    <mergeCell ref="P35:Q35"/>
    <mergeCell ref="B26:U26"/>
    <mergeCell ref="R34:S35"/>
    <mergeCell ref="G50:G51"/>
    <mergeCell ref="H50:H51"/>
    <mergeCell ref="I50:I51"/>
    <mergeCell ref="M78:M79"/>
    <mergeCell ref="N78:O79"/>
    <mergeCell ref="N50:N51"/>
    <mergeCell ref="N117:N118"/>
    <mergeCell ref="R117:R118"/>
    <mergeCell ref="N102:N103"/>
    <mergeCell ref="R102:S102"/>
    <mergeCell ref="T102:T103"/>
    <mergeCell ref="U102:U103"/>
    <mergeCell ref="R103:S103"/>
    <mergeCell ref="H150:I150"/>
    <mergeCell ref="H114:I114"/>
    <mergeCell ref="T117:T118"/>
    <mergeCell ref="U117:U118"/>
    <mergeCell ref="H147:I147"/>
    <mergeCell ref="T105:T106"/>
    <mergeCell ref="H141:I141"/>
    <mergeCell ref="H142:I142"/>
    <mergeCell ref="H143:I143"/>
    <mergeCell ref="H144:I144"/>
    <mergeCell ref="H145:I145"/>
    <mergeCell ref="H146:I146"/>
    <mergeCell ref="D170:E170"/>
    <mergeCell ref="H170:I170"/>
    <mergeCell ref="D171:E171"/>
    <mergeCell ref="H171:I171"/>
    <mergeCell ref="G172:G173"/>
    <mergeCell ref="H172:H173"/>
    <mergeCell ref="I172:I173"/>
    <mergeCell ref="D122:E122"/>
    <mergeCell ref="H122:I122"/>
    <mergeCell ref="D123:E123"/>
    <mergeCell ref="H123:I123"/>
    <mergeCell ref="D130:E130"/>
    <mergeCell ref="H130:I130"/>
    <mergeCell ref="D131:E131"/>
    <mergeCell ref="H131:I131"/>
    <mergeCell ref="G132:G133"/>
    <mergeCell ref="H132:H133"/>
    <mergeCell ref="I132:I133"/>
    <mergeCell ref="D166:E166"/>
    <mergeCell ref="H166:I166"/>
    <mergeCell ref="H167:I167"/>
    <mergeCell ref="D168:E168"/>
    <mergeCell ref="H168:I168"/>
    <mergeCell ref="G157:G158"/>
    <mergeCell ref="H155:I155"/>
    <mergeCell ref="D156:E156"/>
    <mergeCell ref="H156:I156"/>
    <mergeCell ref="G102:G103"/>
    <mergeCell ref="H102:H103"/>
    <mergeCell ref="I102:I103"/>
    <mergeCell ref="H124:I124"/>
    <mergeCell ref="H125:I125"/>
    <mergeCell ref="H126:I126"/>
    <mergeCell ref="H127:I127"/>
    <mergeCell ref="H128:I128"/>
    <mergeCell ref="H129:I129"/>
    <mergeCell ref="D154:E154"/>
    <mergeCell ref="H154:I154"/>
    <mergeCell ref="H148:I148"/>
    <mergeCell ref="H149:I149"/>
    <mergeCell ref="D155:E155"/>
    <mergeCell ref="D115:E115"/>
    <mergeCell ref="H115:I115"/>
    <mergeCell ref="D116:E116"/>
    <mergeCell ref="H116:I116"/>
    <mergeCell ref="G117:G118"/>
    <mergeCell ref="H117:H118"/>
    <mergeCell ref="I117:I118"/>
    <mergeCell ref="H182:I182"/>
    <mergeCell ref="D183:E183"/>
    <mergeCell ref="H107:I107"/>
    <mergeCell ref="H108:I108"/>
    <mergeCell ref="H109:I109"/>
    <mergeCell ref="H110:I110"/>
    <mergeCell ref="D111:E111"/>
    <mergeCell ref="H111:I111"/>
    <mergeCell ref="H112:I112"/>
    <mergeCell ref="H113:I113"/>
    <mergeCell ref="D114:E114"/>
    <mergeCell ref="H181:I181"/>
    <mergeCell ref="D182:E182"/>
    <mergeCell ref="H151:I151"/>
    <mergeCell ref="H152:I152"/>
    <mergeCell ref="H137:I137"/>
    <mergeCell ref="H138:I138"/>
    <mergeCell ref="H139:I139"/>
    <mergeCell ref="H140:I140"/>
    <mergeCell ref="H153:I153"/>
    <mergeCell ref="D169:E169"/>
    <mergeCell ref="H169:I169"/>
    <mergeCell ref="H157:H158"/>
    <mergeCell ref="I157:I158"/>
    <mergeCell ref="B23:T23"/>
    <mergeCell ref="B24:U24"/>
    <mergeCell ref="U78:U79"/>
    <mergeCell ref="U53:U54"/>
    <mergeCell ref="T53:T54"/>
    <mergeCell ref="T34:T35"/>
    <mergeCell ref="B190:B191"/>
    <mergeCell ref="P190:Q190"/>
    <mergeCell ref="R190:S191"/>
    <mergeCell ref="H191:I191"/>
    <mergeCell ref="P191:Q191"/>
    <mergeCell ref="U190:U191"/>
    <mergeCell ref="T190:T191"/>
    <mergeCell ref="B105:B106"/>
    <mergeCell ref="C105:F106"/>
    <mergeCell ref="G105:G106"/>
    <mergeCell ref="H105:I106"/>
    <mergeCell ref="J105:J106"/>
    <mergeCell ref="K105:K106"/>
    <mergeCell ref="L105:L106"/>
    <mergeCell ref="M105:M106"/>
    <mergeCell ref="N105:O106"/>
    <mergeCell ref="P105:Q106"/>
    <mergeCell ref="R105:S106"/>
  </mergeCells>
  <phoneticPr fontId="6"/>
  <conditionalFormatting sqref="R50:S50">
    <cfRule type="dataBar" priority="7">
      <dataBar>
        <cfvo type="min"/>
        <cfvo type="max"/>
        <color rgb="FF63C384"/>
      </dataBar>
      <extLst>
        <ext xmlns:x14="http://schemas.microsoft.com/office/spreadsheetml/2009/9/main" uri="{B025F937-C7B1-47D3-B67F-A62EFF666E3E}">
          <x14:id>{53C44A32-2F6B-44DE-ADC1-20A4308C4B53}</x14:id>
        </ext>
      </extLst>
    </cfRule>
  </conditionalFormatting>
  <conditionalFormatting sqref="R119:S119">
    <cfRule type="dataBar" priority="8">
      <dataBar>
        <cfvo type="min"/>
        <cfvo type="max"/>
        <color rgb="FF63C384"/>
      </dataBar>
      <extLst>
        <ext xmlns:x14="http://schemas.microsoft.com/office/spreadsheetml/2009/9/main" uri="{B025F937-C7B1-47D3-B67F-A62EFF666E3E}">
          <x14:id>{55B3AC96-6372-45AD-A8EE-50DC26F21BB9}</x14:id>
        </ext>
      </extLst>
    </cfRule>
  </conditionalFormatting>
  <conditionalFormatting sqref="R198:S198 R134:S134 R159:S159 R52:S52 R174:S174">
    <cfRule type="colorScale" priority="9">
      <colorScale>
        <cfvo type="min"/>
        <cfvo type="percentile" val="50"/>
        <cfvo type="max"/>
        <color rgb="FFF8696B"/>
        <color rgb="FFFFEB84"/>
        <color rgb="FF63BE7B"/>
      </colorScale>
    </cfRule>
  </conditionalFormatting>
  <conditionalFormatting sqref="R132">
    <cfRule type="dataBar" priority="10">
      <dataBar>
        <cfvo type="min"/>
        <cfvo type="max"/>
        <color rgb="FF63C384"/>
      </dataBar>
      <extLst>
        <ext xmlns:x14="http://schemas.microsoft.com/office/spreadsheetml/2009/9/main" uri="{B025F937-C7B1-47D3-B67F-A62EFF666E3E}">
          <x14:id>{AC20C12F-FE5F-4B78-8566-589A1F9CA0C2}</x14:id>
        </ext>
      </extLst>
    </cfRule>
  </conditionalFormatting>
  <conditionalFormatting sqref="R196:S196 R197">
    <cfRule type="dataBar" priority="11">
      <dataBar>
        <cfvo type="min"/>
        <cfvo type="max"/>
        <color rgb="FF63C384"/>
      </dataBar>
      <extLst>
        <ext xmlns:x14="http://schemas.microsoft.com/office/spreadsheetml/2009/9/main" uri="{B025F937-C7B1-47D3-B67F-A62EFF666E3E}">
          <x14:id>{3C23FCE9-6971-40A4-BC23-4D30DCE3CAEC}</x14:id>
        </ext>
      </extLst>
    </cfRule>
  </conditionalFormatting>
  <conditionalFormatting sqref="R75:S75">
    <cfRule type="dataBar" priority="15">
      <dataBar>
        <cfvo type="min"/>
        <cfvo type="max"/>
        <color rgb="FF63C384"/>
      </dataBar>
      <extLst>
        <ext xmlns:x14="http://schemas.microsoft.com/office/spreadsheetml/2009/9/main" uri="{B025F937-C7B1-47D3-B67F-A62EFF666E3E}">
          <x14:id>{9B99AED9-E097-49E6-9420-D0A0E4E89715}</x14:id>
        </ext>
      </extLst>
    </cfRule>
  </conditionalFormatting>
  <conditionalFormatting sqref="R102">
    <cfRule type="dataBar" priority="5">
      <dataBar>
        <cfvo type="min"/>
        <cfvo type="max"/>
        <color rgb="FF63C384"/>
      </dataBar>
      <extLst>
        <ext xmlns:x14="http://schemas.microsoft.com/office/spreadsheetml/2009/9/main" uri="{B025F937-C7B1-47D3-B67F-A62EFF666E3E}">
          <x14:id>{A6504835-DD38-42F5-ADA0-6DF5E1E1B6A3}</x14:id>
        </ext>
      </extLst>
    </cfRule>
  </conditionalFormatting>
  <conditionalFormatting sqref="R117:S117">
    <cfRule type="dataBar" priority="4">
      <dataBar>
        <cfvo type="min"/>
        <cfvo type="max"/>
        <color rgb="FF63C384"/>
      </dataBar>
      <extLst>
        <ext xmlns:x14="http://schemas.microsoft.com/office/spreadsheetml/2009/9/main" uri="{B025F937-C7B1-47D3-B67F-A62EFF666E3E}">
          <x14:id>{C04CDCE8-D42A-4B80-9AE7-134DF1C8F7CE}</x14:id>
        </ext>
      </extLst>
    </cfRule>
  </conditionalFormatting>
  <conditionalFormatting sqref="R187:S187 R188">
    <cfRule type="dataBar" priority="3">
      <dataBar>
        <cfvo type="min"/>
        <cfvo type="max"/>
        <color rgb="FF63C384"/>
      </dataBar>
      <extLst>
        <ext xmlns:x14="http://schemas.microsoft.com/office/spreadsheetml/2009/9/main" uri="{B025F937-C7B1-47D3-B67F-A62EFF666E3E}">
          <x14:id>{9DB6F032-0E89-41F2-B252-E2B3122655C4}</x14:id>
        </ext>
      </extLst>
    </cfRule>
  </conditionalFormatting>
  <conditionalFormatting sqref="R172:S172 R173">
    <cfRule type="dataBar" priority="2">
      <dataBar>
        <cfvo type="min"/>
        <cfvo type="max"/>
        <color rgb="FF63C384"/>
      </dataBar>
      <extLst>
        <ext xmlns:x14="http://schemas.microsoft.com/office/spreadsheetml/2009/9/main" uri="{B025F937-C7B1-47D3-B67F-A62EFF666E3E}">
          <x14:id>{1CC47148-AA93-4BEC-B05D-AD35ED3D9FAB}</x14:id>
        </ext>
      </extLst>
    </cfRule>
  </conditionalFormatting>
  <conditionalFormatting sqref="R157:S157 R158">
    <cfRule type="dataBar" priority="1">
      <dataBar>
        <cfvo type="min"/>
        <cfvo type="max"/>
        <color rgb="FF63C384"/>
      </dataBar>
      <extLst>
        <ext xmlns:x14="http://schemas.microsoft.com/office/spreadsheetml/2009/9/main" uri="{B025F937-C7B1-47D3-B67F-A62EFF666E3E}">
          <x14:id>{F12AFF4C-554F-42A9-BA98-787A4A5E2383}</x14:id>
        </ext>
      </extLst>
    </cfRule>
  </conditionalFormatting>
  <pageMargins left="0.23622047244094491" right="0.23622047244094491" top="0.19685039370078741" bottom="0.19685039370078741" header="0.31496062992125984" footer="0.31496062992125984"/>
  <pageSetup paperSize="9" firstPageNumber="0" orientation="portrait" horizontalDpi="4294967293" verticalDpi="300" r:id="rId1"/>
  <drawing r:id="rId2"/>
  <extLst>
    <ext xmlns:x14="http://schemas.microsoft.com/office/spreadsheetml/2009/9/main" uri="{78C0D931-6437-407d-A8EE-F0AAD7539E65}">
      <x14:conditionalFormattings>
        <x14:conditionalFormatting xmlns:xm="http://schemas.microsoft.com/office/excel/2006/main">
          <x14:cfRule type="dataBar" id="{53C44A32-2F6B-44DE-ADC1-20A4308C4B53}">
            <x14:dataBar>
              <x14:cfvo type="autoMin"/>
              <x14:cfvo type="autoMax"/>
              <x14:negativeFillColor rgb="FFFF0000"/>
              <x14:axisColor rgb="FF000000"/>
            </x14:dataBar>
          </x14:cfRule>
          <xm:sqref>R50:S50</xm:sqref>
        </x14:conditionalFormatting>
        <x14:conditionalFormatting xmlns:xm="http://schemas.microsoft.com/office/excel/2006/main">
          <x14:cfRule type="dataBar" id="{55B3AC96-6372-45AD-A8EE-50DC26F21BB9}">
            <x14:dataBar>
              <x14:cfvo type="autoMin"/>
              <x14:cfvo type="autoMax"/>
              <x14:negativeFillColor rgb="FFFF0000"/>
              <x14:axisColor rgb="FF000000"/>
            </x14:dataBar>
          </x14:cfRule>
          <xm:sqref>R119:S119</xm:sqref>
        </x14:conditionalFormatting>
        <x14:conditionalFormatting xmlns:xm="http://schemas.microsoft.com/office/excel/2006/main">
          <x14:cfRule type="dataBar" id="{AC20C12F-FE5F-4B78-8566-589A1F9CA0C2}">
            <x14:dataBar>
              <x14:cfvo type="autoMin"/>
              <x14:cfvo type="autoMax"/>
              <x14:negativeFillColor rgb="FFFF0000"/>
              <x14:axisColor rgb="FF000000"/>
            </x14:dataBar>
          </x14:cfRule>
          <xm:sqref>R132</xm:sqref>
        </x14:conditionalFormatting>
        <x14:conditionalFormatting xmlns:xm="http://schemas.microsoft.com/office/excel/2006/main">
          <x14:cfRule type="dataBar" id="{3C23FCE9-6971-40A4-BC23-4D30DCE3CAEC}">
            <x14:dataBar>
              <x14:cfvo type="autoMin"/>
              <x14:cfvo type="autoMax"/>
              <x14:negativeFillColor rgb="FFFF0000"/>
              <x14:axisColor rgb="FF000000"/>
            </x14:dataBar>
          </x14:cfRule>
          <xm:sqref>R196:S196 R197</xm:sqref>
        </x14:conditionalFormatting>
        <x14:conditionalFormatting xmlns:xm="http://schemas.microsoft.com/office/excel/2006/main">
          <x14:cfRule type="dataBar" id="{9B99AED9-E097-49E6-9420-D0A0E4E89715}">
            <x14:dataBar>
              <x14:cfvo type="autoMin"/>
              <x14:cfvo type="autoMax"/>
              <x14:negativeFillColor rgb="FFFF0000"/>
              <x14:axisColor rgb="FF000000"/>
            </x14:dataBar>
          </x14:cfRule>
          <xm:sqref>R75:S75</xm:sqref>
        </x14:conditionalFormatting>
        <x14:conditionalFormatting xmlns:xm="http://schemas.microsoft.com/office/excel/2006/main">
          <x14:cfRule type="dataBar" id="{A6504835-DD38-42F5-ADA0-6DF5E1E1B6A3}">
            <x14:dataBar>
              <x14:cfvo type="autoMin"/>
              <x14:cfvo type="autoMax"/>
              <x14:negativeFillColor rgb="FFFF0000"/>
              <x14:axisColor rgb="FF000000"/>
            </x14:dataBar>
          </x14:cfRule>
          <xm:sqref>R102</xm:sqref>
        </x14:conditionalFormatting>
        <x14:conditionalFormatting xmlns:xm="http://schemas.microsoft.com/office/excel/2006/main">
          <x14:cfRule type="dataBar" id="{C04CDCE8-D42A-4B80-9AE7-134DF1C8F7CE}">
            <x14:dataBar>
              <x14:cfvo type="autoMin"/>
              <x14:cfvo type="autoMax"/>
              <x14:negativeFillColor rgb="FFFF0000"/>
              <x14:axisColor rgb="FF000000"/>
            </x14:dataBar>
          </x14:cfRule>
          <xm:sqref>R117:S117</xm:sqref>
        </x14:conditionalFormatting>
        <x14:conditionalFormatting xmlns:xm="http://schemas.microsoft.com/office/excel/2006/main">
          <x14:cfRule type="dataBar" id="{9DB6F032-0E89-41F2-B252-E2B3122655C4}">
            <x14:dataBar>
              <x14:cfvo type="autoMin"/>
              <x14:cfvo type="autoMax"/>
              <x14:negativeFillColor rgb="FFFF0000"/>
              <x14:axisColor rgb="FF000000"/>
            </x14:dataBar>
          </x14:cfRule>
          <xm:sqref>R187:S187 R188</xm:sqref>
        </x14:conditionalFormatting>
        <x14:conditionalFormatting xmlns:xm="http://schemas.microsoft.com/office/excel/2006/main">
          <x14:cfRule type="dataBar" id="{1CC47148-AA93-4BEC-B05D-AD35ED3D9FAB}">
            <x14:dataBar>
              <x14:cfvo type="autoMin"/>
              <x14:cfvo type="autoMax"/>
              <x14:negativeFillColor rgb="FFFF0000"/>
              <x14:axisColor rgb="FF000000"/>
            </x14:dataBar>
          </x14:cfRule>
          <xm:sqref>R172:S172 R173</xm:sqref>
        </x14:conditionalFormatting>
        <x14:conditionalFormatting xmlns:xm="http://schemas.microsoft.com/office/excel/2006/main">
          <x14:cfRule type="dataBar" id="{F12AFF4C-554F-42A9-BA98-787A4A5E2383}">
            <x14:dataBar>
              <x14:cfvo type="autoMin"/>
              <x14:cfvo type="autoMax"/>
              <x14:negativeFillColor rgb="FFFF0000"/>
              <x14:axisColor rgb="FF000000"/>
            </x14:dataBar>
          </x14:cfRule>
          <xm:sqref>R157:S157 R158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88C54-23A8-45DE-BEF9-8A316208E3E4}">
  <sheetPr>
    <tabColor rgb="FFFFC000"/>
  </sheetPr>
  <dimension ref="B1:U311"/>
  <sheetViews>
    <sheetView showGridLines="0" zoomScaleNormal="100" workbookViewId="0"/>
  </sheetViews>
  <sheetFormatPr defaultColWidth="8.875" defaultRowHeight="14.25" x14ac:dyDescent="0.15"/>
  <cols>
    <col min="1" max="1" width="1.375" customWidth="1"/>
    <col min="2" max="2" width="6.375" style="1" customWidth="1"/>
    <col min="3" max="3" width="1.75" style="1" customWidth="1"/>
    <col min="4" max="4" width="16.5" customWidth="1"/>
    <col min="5" max="5" width="6" customWidth="1"/>
    <col min="6" max="6" width="3.375" customWidth="1"/>
    <col min="7" max="7" width="8.625" style="2" customWidth="1"/>
    <col min="8" max="8" width="6.125" style="2" customWidth="1"/>
    <col min="9" max="9" width="2.625" style="2" customWidth="1"/>
    <col min="10" max="12" width="5.625" style="2" hidden="1" customWidth="1"/>
    <col min="13" max="13" width="5.875" style="2" hidden="1" customWidth="1"/>
    <col min="14" max="14" width="6.125" style="3" customWidth="1"/>
    <col min="15" max="15" width="3.25" style="3" customWidth="1"/>
    <col min="16" max="16" width="6.125" customWidth="1"/>
    <col min="17" max="17" width="3.25" customWidth="1"/>
    <col min="18" max="18" width="6.125" customWidth="1"/>
    <col min="19" max="19" width="3.25" customWidth="1"/>
    <col min="20" max="20" width="9.375" customWidth="1"/>
    <col min="21" max="21" width="10.625" customWidth="1"/>
    <col min="22" max="22" width="2.125" customWidth="1"/>
  </cols>
  <sheetData>
    <row r="1" spans="2:21" ht="15" thickBot="1" x14ac:dyDescent="0.2"/>
    <row r="2" spans="2:21" ht="33.75" customHeight="1" thickTop="1" x14ac:dyDescent="0.6">
      <c r="B2" s="261" t="s">
        <v>130</v>
      </c>
      <c r="C2" s="19"/>
      <c r="D2" s="20"/>
      <c r="E2" s="20"/>
      <c r="F2" s="20"/>
      <c r="G2" s="21"/>
      <c r="H2" s="21"/>
      <c r="I2" s="21"/>
      <c r="J2" s="21"/>
      <c r="K2" s="21"/>
      <c r="L2" s="21"/>
      <c r="M2" s="21"/>
      <c r="N2" s="22"/>
      <c r="O2" s="22"/>
      <c r="P2" s="20"/>
      <c r="Q2" s="20"/>
      <c r="R2" s="20"/>
      <c r="S2" s="20"/>
      <c r="T2" s="20"/>
      <c r="U2" s="23"/>
    </row>
    <row r="3" spans="2:21" ht="9.75" customHeight="1" x14ac:dyDescent="0.15">
      <c r="B3" s="24"/>
      <c r="C3" s="25"/>
      <c r="D3" s="26"/>
      <c r="E3" s="26"/>
      <c r="F3" s="26"/>
      <c r="G3" s="27"/>
      <c r="H3" s="27"/>
      <c r="I3" s="27"/>
      <c r="J3" s="27"/>
      <c r="K3" s="27"/>
      <c r="L3" s="27"/>
      <c r="M3" s="27"/>
      <c r="N3" s="28"/>
      <c r="O3" s="28"/>
      <c r="P3" s="26"/>
      <c r="Q3" s="26"/>
      <c r="R3" s="26"/>
      <c r="S3" s="26"/>
      <c r="T3" s="26"/>
      <c r="U3" s="29"/>
    </row>
    <row r="4" spans="2:21" s="9" customFormat="1" ht="15" customHeight="1" x14ac:dyDescent="0.15">
      <c r="B4" s="35" t="s">
        <v>197</v>
      </c>
      <c r="C4" s="40"/>
      <c r="D4" s="40"/>
      <c r="E4" s="40"/>
      <c r="F4" s="40"/>
      <c r="G4" s="40"/>
      <c r="H4" s="40"/>
      <c r="I4" s="40"/>
      <c r="J4" s="40"/>
      <c r="K4" s="40"/>
      <c r="L4" s="40"/>
      <c r="M4" s="40"/>
      <c r="N4" s="40"/>
      <c r="O4" s="40"/>
      <c r="P4" s="40"/>
      <c r="Q4" s="40"/>
      <c r="R4" s="40"/>
      <c r="S4" s="40"/>
      <c r="T4" s="40"/>
      <c r="U4" s="41"/>
    </row>
    <row r="5" spans="2:21" s="10" customFormat="1" ht="27" customHeight="1" x14ac:dyDescent="0.15">
      <c r="B5" s="618" t="s">
        <v>119</v>
      </c>
      <c r="C5" s="619"/>
      <c r="D5" s="619"/>
      <c r="E5" s="619"/>
      <c r="F5" s="619"/>
      <c r="G5" s="619"/>
      <c r="H5" s="619"/>
      <c r="I5" s="619"/>
      <c r="J5" s="619"/>
      <c r="K5" s="619"/>
      <c r="L5" s="619"/>
      <c r="M5" s="619"/>
      <c r="N5" s="619"/>
      <c r="O5" s="619"/>
      <c r="P5" s="619"/>
      <c r="Q5" s="619"/>
      <c r="R5" s="619"/>
      <c r="S5" s="619"/>
      <c r="T5" s="619"/>
      <c r="U5" s="620"/>
    </row>
    <row r="6" spans="2:21" s="10" customFormat="1" ht="8.25" customHeight="1" thickBot="1" x14ac:dyDescent="0.2">
      <c r="B6" s="38"/>
      <c r="C6" s="36"/>
      <c r="D6" s="36"/>
      <c r="E6" s="36"/>
      <c r="F6" s="36"/>
      <c r="G6" s="36"/>
      <c r="H6" s="36"/>
      <c r="I6" s="36"/>
      <c r="J6" s="36"/>
      <c r="K6" s="36"/>
      <c r="L6" s="36"/>
      <c r="M6" s="36"/>
      <c r="N6" s="36"/>
      <c r="O6" s="36"/>
      <c r="P6" s="36"/>
      <c r="Q6" s="36"/>
      <c r="R6" s="36"/>
      <c r="S6" s="36"/>
      <c r="T6" s="36"/>
      <c r="U6" s="262"/>
    </row>
    <row r="7" spans="2:21" s="11" customFormat="1" ht="15" customHeight="1" thickBot="1" x14ac:dyDescent="0.2">
      <c r="B7" s="44" t="s">
        <v>106</v>
      </c>
      <c r="C7" s="42"/>
      <c r="D7" s="42"/>
      <c r="E7" s="45"/>
      <c r="F7" s="45"/>
      <c r="G7" s="46">
        <v>5</v>
      </c>
      <c r="H7" s="42" t="s">
        <v>151</v>
      </c>
      <c r="I7" s="40"/>
      <c r="J7" s="40"/>
      <c r="K7" s="40"/>
      <c r="L7" s="40"/>
      <c r="M7" s="40"/>
      <c r="N7" s="47"/>
      <c r="O7" s="40"/>
      <c r="P7" s="48"/>
      <c r="Q7" s="48"/>
      <c r="R7" s="48"/>
      <c r="S7" s="48"/>
      <c r="T7" s="48"/>
      <c r="U7" s="49"/>
    </row>
    <row r="8" spans="2:21" s="11" customFormat="1" ht="15" customHeight="1" thickBot="1" x14ac:dyDescent="0.2">
      <c r="B8" s="44" t="s">
        <v>107</v>
      </c>
      <c r="C8" s="42"/>
      <c r="D8" s="42"/>
      <c r="E8" s="45"/>
      <c r="F8" s="45"/>
      <c r="G8" s="46">
        <v>12</v>
      </c>
      <c r="H8" s="42" t="s">
        <v>152</v>
      </c>
      <c r="I8" s="40"/>
      <c r="J8" s="40"/>
      <c r="K8" s="40"/>
      <c r="L8" s="40"/>
      <c r="M8" s="40"/>
      <c r="N8" s="40"/>
      <c r="O8" s="40"/>
      <c r="P8" s="48"/>
      <c r="Q8" s="48"/>
      <c r="R8" s="48"/>
      <c r="S8" s="48"/>
      <c r="T8" s="48"/>
      <c r="U8" s="49"/>
    </row>
    <row r="9" spans="2:21" s="11" customFormat="1" ht="15" customHeight="1" thickBot="1" x14ac:dyDescent="0.2">
      <c r="B9" s="44" t="s">
        <v>116</v>
      </c>
      <c r="C9" s="42"/>
      <c r="D9" s="42"/>
      <c r="E9" s="45"/>
      <c r="F9" s="45"/>
      <c r="G9" s="46">
        <v>6</v>
      </c>
      <c r="H9" s="42" t="s">
        <v>0</v>
      </c>
      <c r="I9" s="40"/>
      <c r="J9" s="40"/>
      <c r="K9" s="40"/>
      <c r="L9" s="40"/>
      <c r="M9" s="40"/>
      <c r="N9" s="40"/>
      <c r="O9" s="40"/>
      <c r="P9" s="48"/>
      <c r="Q9" s="48"/>
      <c r="R9" s="48"/>
      <c r="S9" s="48"/>
      <c r="T9" s="48"/>
      <c r="U9" s="49"/>
    </row>
    <row r="10" spans="2:21" s="10" customFormat="1" ht="27" customHeight="1" x14ac:dyDescent="0.15">
      <c r="B10" s="50" t="s">
        <v>153</v>
      </c>
      <c r="C10" s="48"/>
      <c r="D10" s="48"/>
      <c r="E10" s="48"/>
      <c r="F10" s="48"/>
      <c r="G10" s="48"/>
      <c r="H10" s="48"/>
      <c r="I10" s="48"/>
      <c r="J10" s="48"/>
      <c r="K10" s="48"/>
      <c r="L10" s="48"/>
      <c r="M10" s="48"/>
      <c r="N10" s="48"/>
      <c r="O10" s="48"/>
      <c r="P10" s="48"/>
      <c r="Q10" s="48"/>
      <c r="R10" s="48"/>
      <c r="S10" s="48"/>
      <c r="T10" s="48"/>
      <c r="U10" s="49"/>
    </row>
    <row r="11" spans="2:21" s="10" customFormat="1" ht="21" customHeight="1" x14ac:dyDescent="0.15">
      <c r="B11" s="51" t="s">
        <v>154</v>
      </c>
      <c r="C11" s="48"/>
      <c r="D11" s="48"/>
      <c r="E11" s="48"/>
      <c r="F11" s="48"/>
      <c r="G11" s="48"/>
      <c r="H11" s="48"/>
      <c r="I11" s="48"/>
      <c r="J11" s="48"/>
      <c r="K11" s="48"/>
      <c r="L11" s="48"/>
      <c r="M11" s="48"/>
      <c r="N11" s="48"/>
      <c r="O11" s="48"/>
      <c r="P11" s="48"/>
      <c r="Q11" s="48"/>
      <c r="R11" s="48"/>
      <c r="S11" s="48"/>
      <c r="T11" s="48"/>
      <c r="U11" s="49"/>
    </row>
    <row r="12" spans="2:21" s="10" customFormat="1" ht="15" customHeight="1" x14ac:dyDescent="0.15">
      <c r="B12" s="51" t="s">
        <v>139</v>
      </c>
      <c r="C12" s="48"/>
      <c r="D12" s="48"/>
      <c r="E12" s="48"/>
      <c r="F12" s="48"/>
      <c r="G12" s="48"/>
      <c r="H12" s="48"/>
      <c r="I12" s="48"/>
      <c r="J12" s="48"/>
      <c r="K12" s="48"/>
      <c r="L12" s="48"/>
      <c r="M12" s="48"/>
      <c r="N12" s="48"/>
      <c r="O12" s="48"/>
      <c r="P12" s="48"/>
      <c r="Q12" s="48"/>
      <c r="R12" s="48"/>
      <c r="S12" s="48"/>
      <c r="T12" s="48"/>
      <c r="U12" s="49"/>
    </row>
    <row r="13" spans="2:21" s="10" customFormat="1" ht="15" customHeight="1" x14ac:dyDescent="0.15">
      <c r="B13" s="51" t="s">
        <v>140</v>
      </c>
      <c r="C13" s="48"/>
      <c r="D13" s="48"/>
      <c r="E13" s="48"/>
      <c r="F13" s="48"/>
      <c r="G13" s="48"/>
      <c r="H13" s="48"/>
      <c r="I13" s="48"/>
      <c r="J13" s="48"/>
      <c r="K13" s="48"/>
      <c r="L13" s="48"/>
      <c r="M13" s="48"/>
      <c r="N13" s="48"/>
      <c r="O13" s="48"/>
      <c r="P13" s="48"/>
      <c r="Q13" s="48"/>
      <c r="R13" s="48"/>
      <c r="S13" s="48"/>
      <c r="T13" s="48"/>
      <c r="U13" s="49"/>
    </row>
    <row r="14" spans="2:21" s="10" customFormat="1" ht="15" customHeight="1" x14ac:dyDescent="0.15">
      <c r="B14" s="508" t="s">
        <v>141</v>
      </c>
      <c r="C14" s="48"/>
      <c r="D14" s="48"/>
      <c r="E14" s="48"/>
      <c r="F14" s="48"/>
      <c r="G14" s="48"/>
      <c r="H14" s="48"/>
      <c r="I14" s="48"/>
      <c r="J14" s="48"/>
      <c r="K14" s="48"/>
      <c r="L14" s="48"/>
      <c r="M14" s="48"/>
      <c r="N14" s="48"/>
      <c r="O14" s="48"/>
      <c r="P14" s="48"/>
      <c r="Q14" s="48"/>
      <c r="R14" s="48"/>
      <c r="S14" s="48"/>
      <c r="T14" s="48"/>
      <c r="U14" s="49"/>
    </row>
    <row r="15" spans="2:21" s="10" customFormat="1" ht="15" customHeight="1" x14ac:dyDescent="0.15">
      <c r="B15" s="508" t="s">
        <v>142</v>
      </c>
      <c r="C15" s="48"/>
      <c r="D15" s="48"/>
      <c r="E15" s="48"/>
      <c r="F15" s="48"/>
      <c r="G15" s="48"/>
      <c r="H15" s="48"/>
      <c r="I15" s="48"/>
      <c r="J15" s="48"/>
      <c r="K15" s="48"/>
      <c r="L15" s="48"/>
      <c r="M15" s="48"/>
      <c r="N15" s="48"/>
      <c r="O15" s="48"/>
      <c r="P15" s="48"/>
      <c r="Q15" s="48"/>
      <c r="R15" s="48"/>
      <c r="S15" s="48"/>
      <c r="T15" s="48"/>
      <c r="U15" s="49"/>
    </row>
    <row r="16" spans="2:21" s="10" customFormat="1" ht="15" customHeight="1" x14ac:dyDescent="0.15">
      <c r="B16" s="51" t="s">
        <v>143</v>
      </c>
      <c r="C16" s="48"/>
      <c r="D16" s="48"/>
      <c r="E16" s="48"/>
      <c r="F16" s="48"/>
      <c r="G16" s="48"/>
      <c r="H16" s="48"/>
      <c r="I16" s="48"/>
      <c r="J16" s="48"/>
      <c r="K16" s="48"/>
      <c r="L16" s="48"/>
      <c r="M16" s="48"/>
      <c r="N16" s="48"/>
      <c r="O16" s="48"/>
      <c r="P16" s="48"/>
      <c r="Q16" s="48"/>
      <c r="R16" s="48"/>
      <c r="S16" s="48"/>
      <c r="T16" s="48"/>
      <c r="U16" s="49"/>
    </row>
    <row r="17" spans="2:21" s="10" customFormat="1" ht="15" customHeight="1" x14ac:dyDescent="0.15">
      <c r="B17" s="508" t="s">
        <v>192</v>
      </c>
      <c r="C17" s="48"/>
      <c r="D17" s="48"/>
      <c r="E17" s="48"/>
      <c r="F17" s="48"/>
      <c r="G17" s="48"/>
      <c r="H17" s="48"/>
      <c r="I17" s="48"/>
      <c r="J17" s="48"/>
      <c r="K17" s="48"/>
      <c r="L17" s="48"/>
      <c r="M17" s="48"/>
      <c r="N17" s="48"/>
      <c r="O17" s="48"/>
      <c r="P17" s="48"/>
      <c r="Q17" s="48"/>
      <c r="R17" s="48"/>
      <c r="S17" s="48"/>
      <c r="T17" s="48"/>
      <c r="U17" s="49"/>
    </row>
    <row r="18" spans="2:21" s="10" customFormat="1" ht="15" customHeight="1" x14ac:dyDescent="0.15">
      <c r="B18" s="508" t="s">
        <v>193</v>
      </c>
      <c r="C18" s="48"/>
      <c r="D18" s="48"/>
      <c r="E18" s="48"/>
      <c r="F18" s="48"/>
      <c r="G18" s="48"/>
      <c r="H18" s="48"/>
      <c r="I18" s="48"/>
      <c r="J18" s="48"/>
      <c r="K18" s="48"/>
      <c r="L18" s="48"/>
      <c r="M18" s="48"/>
      <c r="N18" s="48"/>
      <c r="O18" s="48"/>
      <c r="P18" s="48"/>
      <c r="Q18" s="48"/>
      <c r="R18" s="48"/>
      <c r="S18" s="48"/>
      <c r="T18" s="48"/>
      <c r="U18" s="49"/>
    </row>
    <row r="19" spans="2:21" s="10" customFormat="1" ht="21" customHeight="1" x14ac:dyDescent="0.15">
      <c r="B19" s="51" t="s">
        <v>155</v>
      </c>
      <c r="C19" s="48"/>
      <c r="D19" s="48"/>
      <c r="E19" s="48"/>
      <c r="F19" s="48"/>
      <c r="G19" s="48"/>
      <c r="H19" s="48"/>
      <c r="I19" s="48"/>
      <c r="J19" s="48"/>
      <c r="K19" s="48"/>
      <c r="L19" s="48"/>
      <c r="M19" s="48"/>
      <c r="N19" s="48"/>
      <c r="O19" s="48"/>
      <c r="P19" s="48"/>
      <c r="Q19" s="48"/>
      <c r="R19" s="48"/>
      <c r="S19" s="48"/>
      <c r="T19" s="48"/>
      <c r="U19" s="49"/>
    </row>
    <row r="20" spans="2:21" s="10" customFormat="1" ht="21" customHeight="1" x14ac:dyDescent="0.15">
      <c r="B20" s="51" t="s">
        <v>156</v>
      </c>
      <c r="C20" s="48"/>
      <c r="D20" s="48"/>
      <c r="E20" s="48"/>
      <c r="F20" s="48"/>
      <c r="G20" s="48"/>
      <c r="H20" s="48"/>
      <c r="I20" s="48"/>
      <c r="J20" s="48"/>
      <c r="K20" s="48"/>
      <c r="L20" s="48"/>
      <c r="M20" s="48"/>
      <c r="N20" s="48"/>
      <c r="O20" s="48"/>
      <c r="P20" s="48"/>
      <c r="Q20" s="48"/>
      <c r="R20" s="48"/>
      <c r="S20" s="48"/>
      <c r="T20" s="48"/>
      <c r="U20" s="49"/>
    </row>
    <row r="21" spans="2:21" s="10" customFormat="1" ht="15" customHeight="1" x14ac:dyDescent="0.15">
      <c r="B21" s="51" t="s">
        <v>145</v>
      </c>
      <c r="C21" s="48"/>
      <c r="D21" s="48"/>
      <c r="E21" s="48"/>
      <c r="F21" s="48"/>
      <c r="G21" s="48"/>
      <c r="H21" s="48"/>
      <c r="I21" s="48"/>
      <c r="J21" s="48"/>
      <c r="K21" s="48"/>
      <c r="L21" s="48"/>
      <c r="M21" s="48"/>
      <c r="N21" s="48"/>
      <c r="O21" s="48"/>
      <c r="P21" s="48"/>
      <c r="Q21" s="48"/>
      <c r="R21" s="48"/>
      <c r="S21" s="48"/>
      <c r="T21" s="48"/>
      <c r="U21" s="49"/>
    </row>
    <row r="22" spans="2:21" s="10" customFormat="1" ht="21" customHeight="1" x14ac:dyDescent="0.15">
      <c r="B22" s="51" t="s">
        <v>157</v>
      </c>
      <c r="C22" s="48"/>
      <c r="D22" s="48"/>
      <c r="E22" s="48"/>
      <c r="F22" s="48"/>
      <c r="G22" s="48"/>
      <c r="H22" s="48"/>
      <c r="I22" s="48"/>
      <c r="J22" s="48"/>
      <c r="K22" s="48"/>
      <c r="L22" s="48"/>
      <c r="M22" s="48"/>
      <c r="N22" s="48"/>
      <c r="O22" s="48"/>
      <c r="P22" s="48"/>
      <c r="Q22" s="48"/>
      <c r="R22" s="48"/>
      <c r="S22" s="48"/>
      <c r="T22" s="48"/>
      <c r="U22" s="49"/>
    </row>
    <row r="23" spans="2:21" s="10" customFormat="1" ht="21" customHeight="1" x14ac:dyDescent="0.15">
      <c r="B23" s="509" t="s">
        <v>190</v>
      </c>
      <c r="C23" s="510"/>
      <c r="D23" s="510"/>
      <c r="E23" s="510"/>
      <c r="F23" s="510"/>
      <c r="G23" s="510"/>
      <c r="H23" s="510"/>
      <c r="I23" s="510"/>
      <c r="J23" s="510"/>
      <c r="K23" s="510"/>
      <c r="L23" s="510"/>
      <c r="M23" s="510"/>
      <c r="N23" s="510"/>
      <c r="O23" s="510"/>
      <c r="P23" s="510"/>
      <c r="Q23" s="510"/>
      <c r="R23" s="510"/>
      <c r="S23" s="510"/>
      <c r="T23" s="510"/>
      <c r="U23" s="52"/>
    </row>
    <row r="24" spans="2:21" s="10" customFormat="1" ht="15" customHeight="1" x14ac:dyDescent="0.15">
      <c r="B24" s="509" t="s">
        <v>128</v>
      </c>
      <c r="C24" s="510"/>
      <c r="D24" s="510"/>
      <c r="E24" s="510"/>
      <c r="F24" s="510"/>
      <c r="G24" s="510"/>
      <c r="H24" s="510"/>
      <c r="I24" s="510"/>
      <c r="J24" s="510"/>
      <c r="K24" s="510"/>
      <c r="L24" s="510"/>
      <c r="M24" s="510"/>
      <c r="N24" s="510"/>
      <c r="O24" s="510"/>
      <c r="P24" s="510"/>
      <c r="Q24" s="510"/>
      <c r="R24" s="510"/>
      <c r="S24" s="510"/>
      <c r="T24" s="510"/>
      <c r="U24" s="511"/>
    </row>
    <row r="25" spans="2:21" s="10" customFormat="1" ht="26.25" customHeight="1" x14ac:dyDescent="0.15">
      <c r="B25" s="559" t="s">
        <v>148</v>
      </c>
      <c r="C25" s="560"/>
      <c r="D25" s="560"/>
      <c r="E25" s="560"/>
      <c r="F25" s="560"/>
      <c r="G25" s="560"/>
      <c r="H25" s="560"/>
      <c r="I25" s="560"/>
      <c r="J25" s="560"/>
      <c r="K25" s="560"/>
      <c r="L25" s="560"/>
      <c r="M25" s="560"/>
      <c r="N25" s="560"/>
      <c r="O25" s="560"/>
      <c r="P25" s="560"/>
      <c r="Q25" s="560"/>
      <c r="R25" s="560"/>
      <c r="S25" s="560"/>
      <c r="T25" s="560"/>
      <c r="U25" s="561"/>
    </row>
    <row r="26" spans="2:21" s="10" customFormat="1" ht="21" customHeight="1" x14ac:dyDescent="0.15">
      <c r="B26" s="575" t="s">
        <v>149</v>
      </c>
      <c r="C26" s="576"/>
      <c r="D26" s="576"/>
      <c r="E26" s="576"/>
      <c r="F26" s="576"/>
      <c r="G26" s="576"/>
      <c r="H26" s="576"/>
      <c r="I26" s="576"/>
      <c r="J26" s="576"/>
      <c r="K26" s="576"/>
      <c r="L26" s="576"/>
      <c r="M26" s="576"/>
      <c r="N26" s="576"/>
      <c r="O26" s="576"/>
      <c r="P26" s="576"/>
      <c r="Q26" s="576"/>
      <c r="R26" s="576"/>
      <c r="S26" s="576"/>
      <c r="T26" s="576"/>
      <c r="U26" s="577"/>
    </row>
    <row r="27" spans="2:21" s="10" customFormat="1" ht="27" customHeight="1" x14ac:dyDescent="0.15">
      <c r="B27" s="53" t="s">
        <v>158</v>
      </c>
      <c r="C27" s="54"/>
      <c r="D27" s="54"/>
      <c r="E27" s="54"/>
      <c r="F27" s="55"/>
      <c r="G27" s="55"/>
      <c r="H27" s="55"/>
      <c r="I27" s="55"/>
      <c r="J27" s="55"/>
      <c r="K27" s="55"/>
      <c r="L27" s="55"/>
      <c r="M27" s="55"/>
      <c r="N27" s="55"/>
      <c r="O27" s="55"/>
      <c r="P27" s="55"/>
      <c r="Q27" s="55"/>
      <c r="R27" s="55"/>
      <c r="S27" s="55"/>
      <c r="T27" s="55"/>
      <c r="U27" s="56"/>
    </row>
    <row r="28" spans="2:21" s="10" customFormat="1" ht="21" customHeight="1" x14ac:dyDescent="0.15">
      <c r="B28" s="57" t="s">
        <v>171</v>
      </c>
      <c r="C28" s="55"/>
      <c r="D28" s="55"/>
      <c r="E28" s="55"/>
      <c r="F28" s="55"/>
      <c r="G28" s="55"/>
      <c r="H28" s="55"/>
      <c r="I28" s="55"/>
      <c r="J28" s="55"/>
      <c r="K28" s="55"/>
      <c r="L28" s="55"/>
      <c r="M28" s="55"/>
      <c r="N28" s="55"/>
      <c r="O28" s="55"/>
      <c r="P28" s="55"/>
      <c r="Q28" s="55"/>
      <c r="R28" s="55"/>
      <c r="S28" s="55"/>
      <c r="T28" s="55"/>
      <c r="U28" s="56"/>
    </row>
    <row r="29" spans="2:21" s="10" customFormat="1" ht="13.5" customHeight="1" thickBot="1" x14ac:dyDescent="0.2">
      <c r="B29" s="239"/>
      <c r="C29" s="240"/>
      <c r="D29" s="240"/>
      <c r="E29" s="240"/>
      <c r="F29" s="240"/>
      <c r="G29" s="240"/>
      <c r="H29" s="240"/>
      <c r="I29" s="240"/>
      <c r="J29" s="240"/>
      <c r="K29" s="240"/>
      <c r="L29" s="240"/>
      <c r="M29" s="240"/>
      <c r="N29" s="240"/>
      <c r="O29" s="240"/>
      <c r="P29" s="240"/>
      <c r="Q29" s="240"/>
      <c r="R29" s="240"/>
      <c r="S29" s="240"/>
      <c r="T29" s="240"/>
      <c r="U29" s="241"/>
    </row>
    <row r="30" spans="2:21" s="264" customFormat="1" ht="18.75" customHeight="1" thickBot="1" x14ac:dyDescent="0.2">
      <c r="B30" s="30"/>
      <c r="C30" s="31"/>
      <c r="D30" s="265"/>
      <c r="E30" s="32"/>
      <c r="F30" s="265" t="s">
        <v>114</v>
      </c>
      <c r="G30" s="562">
        <f>IF(ISBLANK(G7),"",SUM(T50+T75+T132+T196+T157+T172+T187+T102+T117))</f>
        <v>204125</v>
      </c>
      <c r="H30" s="563"/>
      <c r="I30" s="266"/>
      <c r="J30" s="267"/>
      <c r="K30" s="266"/>
      <c r="L30" s="266"/>
      <c r="M30" s="266"/>
      <c r="N30" s="268"/>
      <c r="O30" s="268"/>
      <c r="P30" s="32"/>
      <c r="Q30" s="32"/>
      <c r="R30" s="275" t="s">
        <v>188</v>
      </c>
      <c r="S30" s="32"/>
      <c r="T30" s="32"/>
      <c r="U30" s="269"/>
    </row>
    <row r="31" spans="2:21" s="270" customFormat="1" ht="18.75" customHeight="1" thickBot="1" x14ac:dyDescent="0.2">
      <c r="B31" s="30"/>
      <c r="C31" s="31"/>
      <c r="D31" s="265"/>
      <c r="E31" s="32"/>
      <c r="F31" s="265" t="s">
        <v>115</v>
      </c>
      <c r="G31" s="562">
        <f>IF(ISBLANK(G9),"",G30/G9)</f>
        <v>34020.833333333336</v>
      </c>
      <c r="H31" s="563"/>
      <c r="I31" s="266"/>
      <c r="J31" s="267"/>
      <c r="K31" s="266"/>
      <c r="L31" s="266"/>
      <c r="M31" s="266"/>
      <c r="N31" s="268"/>
      <c r="O31" s="268"/>
      <c r="P31" s="32"/>
      <c r="Q31" s="32"/>
      <c r="R31" s="32"/>
      <c r="S31" s="32"/>
      <c r="T31" s="32"/>
      <c r="U31" s="269"/>
    </row>
    <row r="32" spans="2:21" ht="15" customHeight="1" thickBot="1" x14ac:dyDescent="0.2">
      <c r="B32" s="58"/>
      <c r="C32" s="59"/>
      <c r="D32" s="60"/>
      <c r="E32" s="60"/>
      <c r="F32" s="60"/>
      <c r="G32" s="61"/>
      <c r="H32" s="61"/>
      <c r="I32" s="61"/>
      <c r="J32" s="61"/>
      <c r="K32" s="61"/>
      <c r="L32" s="61"/>
      <c r="M32" s="61"/>
      <c r="N32" s="62"/>
      <c r="O32" s="62"/>
      <c r="P32" s="60"/>
      <c r="Q32" s="60"/>
      <c r="R32" s="60"/>
      <c r="S32" s="60"/>
      <c r="T32" s="60"/>
      <c r="U32" s="63"/>
    </row>
    <row r="33" spans="2:21" ht="9.6" customHeight="1" thickTop="1" thickBot="1" x14ac:dyDescent="0.2">
      <c r="B33" s="107"/>
      <c r="C33" s="107"/>
      <c r="D33" s="76"/>
      <c r="E33" s="76"/>
      <c r="F33" s="76"/>
      <c r="G33" s="238"/>
      <c r="H33" s="238"/>
      <c r="I33" s="238"/>
      <c r="J33" s="238"/>
      <c r="K33" s="238"/>
      <c r="L33" s="238"/>
      <c r="M33" s="238"/>
      <c r="N33" s="125"/>
      <c r="O33" s="125"/>
      <c r="P33" s="76"/>
      <c r="Q33" s="76"/>
      <c r="R33" s="76"/>
      <c r="S33" s="76"/>
      <c r="T33" s="76"/>
      <c r="U33" s="76"/>
    </row>
    <row r="34" spans="2:21" s="5" customFormat="1" ht="16.899999999999999" customHeight="1" thickBot="1" x14ac:dyDescent="0.2">
      <c r="B34" s="525" t="s">
        <v>174</v>
      </c>
      <c r="C34" s="564" t="s">
        <v>159</v>
      </c>
      <c r="D34" s="564"/>
      <c r="E34" s="65">
        <v>12</v>
      </c>
      <c r="F34" s="66" t="s">
        <v>1</v>
      </c>
      <c r="G34" s="67" t="s">
        <v>160</v>
      </c>
      <c r="H34" s="565" t="s">
        <v>108</v>
      </c>
      <c r="I34" s="566"/>
      <c r="J34" s="68"/>
      <c r="K34" s="68"/>
      <c r="L34" s="68"/>
      <c r="M34" s="69"/>
      <c r="N34" s="567" t="s">
        <v>5</v>
      </c>
      <c r="O34" s="568"/>
      <c r="P34" s="569" t="s">
        <v>6</v>
      </c>
      <c r="Q34" s="570"/>
      <c r="R34" s="578" t="s">
        <v>3</v>
      </c>
      <c r="S34" s="579"/>
      <c r="T34" s="514" t="s">
        <v>117</v>
      </c>
      <c r="U34" s="512" t="s">
        <v>175</v>
      </c>
    </row>
    <row r="35" spans="2:21" s="5" customFormat="1" ht="16.5" customHeight="1" thickBot="1" x14ac:dyDescent="0.2">
      <c r="B35" s="525"/>
      <c r="C35" s="70"/>
      <c r="D35" s="71" t="s">
        <v>7</v>
      </c>
      <c r="E35" s="71"/>
      <c r="F35" s="72"/>
      <c r="G35" s="73" t="s">
        <v>54</v>
      </c>
      <c r="H35" s="571" t="s">
        <v>161</v>
      </c>
      <c r="I35" s="572"/>
      <c r="J35" s="68"/>
      <c r="K35" s="68"/>
      <c r="L35" s="68"/>
      <c r="M35" s="69"/>
      <c r="N35" s="74">
        <f>E34*G7*G8</f>
        <v>720</v>
      </c>
      <c r="O35" s="75" t="s">
        <v>1</v>
      </c>
      <c r="P35" s="573" t="s">
        <v>8</v>
      </c>
      <c r="Q35" s="574"/>
      <c r="R35" s="580"/>
      <c r="S35" s="581"/>
      <c r="T35" s="515"/>
      <c r="U35" s="513"/>
    </row>
    <row r="36" spans="2:21" ht="18" customHeight="1" thickBot="1" x14ac:dyDescent="0.2">
      <c r="B36" s="77">
        <v>1</v>
      </c>
      <c r="C36" s="78"/>
      <c r="D36" s="78" t="s">
        <v>9</v>
      </c>
      <c r="E36" s="78"/>
      <c r="F36" s="78"/>
      <c r="G36" s="80">
        <v>210</v>
      </c>
      <c r="H36" s="81">
        <v>10</v>
      </c>
      <c r="I36" s="82" t="s">
        <v>10</v>
      </c>
      <c r="J36" s="83">
        <f t="shared" ref="J36:J49" si="0">$E$34</f>
        <v>12</v>
      </c>
      <c r="K36" s="84">
        <f t="shared" ref="K36:K41" si="1">$G$8</f>
        <v>12</v>
      </c>
      <c r="L36" s="85">
        <f t="shared" ref="L36:L49" si="2">$G$7</f>
        <v>5</v>
      </c>
      <c r="M36" s="86">
        <f t="shared" ref="M36:M49" si="3">$G$9</f>
        <v>6</v>
      </c>
      <c r="N36" s="87">
        <f t="shared" ref="N36:N47" si="4">IF(H36&gt;0, H36*0.01*J36*K36*L36,"")</f>
        <v>72.000000000000014</v>
      </c>
      <c r="O36" s="88" t="str">
        <f>IF(ISBLANK(H36),"","kg")</f>
        <v>kg</v>
      </c>
      <c r="P36" s="89">
        <v>20</v>
      </c>
      <c r="Q36" s="90" t="str">
        <f t="shared" ref="Q36:Q47" si="5">IF(ISBLANK(H36),"","kg")</f>
        <v>kg</v>
      </c>
      <c r="R36" s="242">
        <f t="shared" ref="R36:R40" si="6">IF(ISBLANK(H36),"",N36-P36)</f>
        <v>52.000000000000014</v>
      </c>
      <c r="S36" s="243" t="str">
        <f>IF(ISBLANK(H36),"",O36)</f>
        <v>kg</v>
      </c>
      <c r="T36" s="93">
        <f t="shared" ref="T36:T40" si="7">IF(ISBLANK(H36),"",(N36-P36)*G36)</f>
        <v>10920.000000000004</v>
      </c>
      <c r="U36" s="94">
        <f t="shared" ref="U36:U40" si="8">IF(ISBLANK(H36),"",T36/M36)</f>
        <v>1820.0000000000007</v>
      </c>
    </row>
    <row r="37" spans="2:21" ht="18" customHeight="1" thickBot="1" x14ac:dyDescent="0.2">
      <c r="B37" s="77">
        <v>2</v>
      </c>
      <c r="C37" s="78"/>
      <c r="D37" s="78" t="s">
        <v>11</v>
      </c>
      <c r="E37" s="78"/>
      <c r="F37" s="78"/>
      <c r="G37" s="80">
        <v>210</v>
      </c>
      <c r="H37" s="81">
        <v>60</v>
      </c>
      <c r="I37" s="82" t="s">
        <v>10</v>
      </c>
      <c r="J37" s="83">
        <f t="shared" si="0"/>
        <v>12</v>
      </c>
      <c r="K37" s="95">
        <f t="shared" si="1"/>
        <v>12</v>
      </c>
      <c r="L37" s="85">
        <f t="shared" si="2"/>
        <v>5</v>
      </c>
      <c r="M37" s="86">
        <f t="shared" si="3"/>
        <v>6</v>
      </c>
      <c r="N37" s="87">
        <f t="shared" si="4"/>
        <v>431.99999999999994</v>
      </c>
      <c r="O37" s="88" t="str">
        <f t="shared" ref="O37:O47" si="9">IF(ISBLANK(H37),"","kg")</f>
        <v>kg</v>
      </c>
      <c r="P37" s="89">
        <v>330</v>
      </c>
      <c r="Q37" s="90" t="str">
        <f t="shared" si="5"/>
        <v>kg</v>
      </c>
      <c r="R37" s="242">
        <f t="shared" si="6"/>
        <v>101.99999999999994</v>
      </c>
      <c r="S37" s="244" t="str">
        <f t="shared" ref="S37:S40" si="10">IF(ISBLANK(H37),"",O37)</f>
        <v>kg</v>
      </c>
      <c r="T37" s="93">
        <f t="shared" si="7"/>
        <v>21419.999999999989</v>
      </c>
      <c r="U37" s="97">
        <f t="shared" si="8"/>
        <v>3569.9999999999982</v>
      </c>
    </row>
    <row r="38" spans="2:21" ht="18" customHeight="1" thickBot="1" x14ac:dyDescent="0.2">
      <c r="B38" s="77">
        <v>3</v>
      </c>
      <c r="C38" s="78"/>
      <c r="D38" s="78" t="s">
        <v>12</v>
      </c>
      <c r="E38" s="78"/>
      <c r="F38" s="78"/>
      <c r="G38" s="80">
        <v>300</v>
      </c>
      <c r="H38" s="81">
        <v>1</v>
      </c>
      <c r="I38" s="82" t="s">
        <v>10</v>
      </c>
      <c r="J38" s="83">
        <f t="shared" si="0"/>
        <v>12</v>
      </c>
      <c r="K38" s="95">
        <f t="shared" si="1"/>
        <v>12</v>
      </c>
      <c r="L38" s="85">
        <f t="shared" si="2"/>
        <v>5</v>
      </c>
      <c r="M38" s="86">
        <f t="shared" si="3"/>
        <v>6</v>
      </c>
      <c r="N38" s="87">
        <f t="shared" si="4"/>
        <v>7.1999999999999993</v>
      </c>
      <c r="O38" s="88" t="str">
        <f t="shared" si="9"/>
        <v>kg</v>
      </c>
      <c r="P38" s="89">
        <v>0</v>
      </c>
      <c r="Q38" s="90" t="str">
        <f t="shared" si="5"/>
        <v>kg</v>
      </c>
      <c r="R38" s="242">
        <f t="shared" si="6"/>
        <v>7.1999999999999993</v>
      </c>
      <c r="S38" s="244" t="str">
        <f t="shared" si="10"/>
        <v>kg</v>
      </c>
      <c r="T38" s="93">
        <f t="shared" si="7"/>
        <v>2160</v>
      </c>
      <c r="U38" s="97">
        <f t="shared" si="8"/>
        <v>360</v>
      </c>
    </row>
    <row r="39" spans="2:21" ht="18" customHeight="1" thickBot="1" x14ac:dyDescent="0.2">
      <c r="B39" s="77">
        <v>4</v>
      </c>
      <c r="C39" s="78"/>
      <c r="D39" s="78" t="s">
        <v>83</v>
      </c>
      <c r="E39" s="78"/>
      <c r="F39" s="78"/>
      <c r="G39" s="98">
        <v>130</v>
      </c>
      <c r="H39" s="99">
        <v>5</v>
      </c>
      <c r="I39" s="82" t="s">
        <v>10</v>
      </c>
      <c r="J39" s="83">
        <f t="shared" si="0"/>
        <v>12</v>
      </c>
      <c r="K39" s="95">
        <f t="shared" si="1"/>
        <v>12</v>
      </c>
      <c r="L39" s="85">
        <f t="shared" si="2"/>
        <v>5</v>
      </c>
      <c r="M39" s="86">
        <f t="shared" si="3"/>
        <v>6</v>
      </c>
      <c r="N39" s="87">
        <f>IF(H39&gt;0, H39*0.01*J39*K39*L39,"")</f>
        <v>36.000000000000007</v>
      </c>
      <c r="O39" s="88" t="str">
        <f t="shared" si="9"/>
        <v>kg</v>
      </c>
      <c r="P39" s="89">
        <v>28</v>
      </c>
      <c r="Q39" s="90" t="str">
        <f t="shared" si="5"/>
        <v>kg</v>
      </c>
      <c r="R39" s="242">
        <f t="shared" si="6"/>
        <v>8.0000000000000071</v>
      </c>
      <c r="S39" s="244" t="str">
        <f t="shared" si="10"/>
        <v>kg</v>
      </c>
      <c r="T39" s="93">
        <f t="shared" si="7"/>
        <v>1040.0000000000009</v>
      </c>
      <c r="U39" s="97">
        <f t="shared" si="8"/>
        <v>173.33333333333348</v>
      </c>
    </row>
    <row r="40" spans="2:21" ht="18" customHeight="1" thickBot="1" x14ac:dyDescent="0.2">
      <c r="B40" s="77">
        <v>5</v>
      </c>
      <c r="C40" s="100"/>
      <c r="D40" s="78" t="s">
        <v>84</v>
      </c>
      <c r="E40" s="78"/>
      <c r="F40" s="78"/>
      <c r="G40" s="80">
        <v>150</v>
      </c>
      <c r="H40" s="81">
        <v>8</v>
      </c>
      <c r="I40" s="82" t="s">
        <v>10</v>
      </c>
      <c r="J40" s="83">
        <f t="shared" si="0"/>
        <v>12</v>
      </c>
      <c r="K40" s="95">
        <f t="shared" si="1"/>
        <v>12</v>
      </c>
      <c r="L40" s="85">
        <f t="shared" si="2"/>
        <v>5</v>
      </c>
      <c r="M40" s="86">
        <f t="shared" si="3"/>
        <v>6</v>
      </c>
      <c r="N40" s="87">
        <f t="shared" si="4"/>
        <v>57.599999999999994</v>
      </c>
      <c r="O40" s="88" t="str">
        <f t="shared" si="9"/>
        <v>kg</v>
      </c>
      <c r="P40" s="89">
        <v>50</v>
      </c>
      <c r="Q40" s="90" t="str">
        <f t="shared" si="5"/>
        <v>kg</v>
      </c>
      <c r="R40" s="242">
        <f t="shared" si="6"/>
        <v>7.5999999999999943</v>
      </c>
      <c r="S40" s="244" t="str">
        <f t="shared" si="10"/>
        <v>kg</v>
      </c>
      <c r="T40" s="93">
        <f t="shared" si="7"/>
        <v>1139.9999999999991</v>
      </c>
      <c r="U40" s="97">
        <f t="shared" si="8"/>
        <v>189.99999999999986</v>
      </c>
    </row>
    <row r="41" spans="2:21" ht="18" customHeight="1" thickBot="1" x14ac:dyDescent="0.2">
      <c r="B41" s="77">
        <v>6</v>
      </c>
      <c r="C41" s="78"/>
      <c r="D41" s="78" t="s">
        <v>133</v>
      </c>
      <c r="E41" s="78"/>
      <c r="F41" s="78"/>
      <c r="G41" s="80">
        <v>130</v>
      </c>
      <c r="H41" s="81">
        <v>5</v>
      </c>
      <c r="I41" s="82" t="s">
        <v>10</v>
      </c>
      <c r="J41" s="83">
        <f t="shared" si="0"/>
        <v>12</v>
      </c>
      <c r="K41" s="95">
        <f t="shared" si="1"/>
        <v>12</v>
      </c>
      <c r="L41" s="85">
        <f t="shared" si="2"/>
        <v>5</v>
      </c>
      <c r="M41" s="86">
        <f t="shared" si="3"/>
        <v>6</v>
      </c>
      <c r="N41" s="87">
        <f>IF(H41&gt;0, H41*0.01*J41*K41*L41,"")</f>
        <v>36.000000000000007</v>
      </c>
      <c r="O41" s="88" t="str">
        <f>IF(ISBLANK(H41),"","kg")</f>
        <v>kg</v>
      </c>
      <c r="P41" s="89">
        <v>50</v>
      </c>
      <c r="Q41" s="82" t="s">
        <v>60</v>
      </c>
      <c r="R41" s="242">
        <f t="shared" ref="R41:R45" si="11">IF(ISBLANK(H41),"",N41-P41)</f>
        <v>-13.999999999999993</v>
      </c>
      <c r="S41" s="244" t="str">
        <f t="shared" ref="S41:S45" si="12">IF(ISBLANK(H41),"",O41)</f>
        <v>kg</v>
      </c>
      <c r="T41" s="271">
        <f t="shared" ref="T41:T45" si="13">IF(ISBLANK(H41),"",(N41-P41)*G41)</f>
        <v>-1819.9999999999991</v>
      </c>
      <c r="U41" s="97">
        <f t="shared" ref="U41:U45" si="14">IF(ISBLANK(H41),"",T41/M41)</f>
        <v>-303.3333333333332</v>
      </c>
    </row>
    <row r="42" spans="2:21" ht="18" customHeight="1" thickBot="1" x14ac:dyDescent="0.2">
      <c r="B42" s="77">
        <v>7</v>
      </c>
      <c r="C42" s="78"/>
      <c r="D42" s="78" t="s">
        <v>85</v>
      </c>
      <c r="E42" s="78"/>
      <c r="F42" s="78"/>
      <c r="G42" s="80">
        <v>200</v>
      </c>
      <c r="H42" s="81">
        <v>5</v>
      </c>
      <c r="I42" s="82" t="s">
        <v>10</v>
      </c>
      <c r="J42" s="83">
        <f t="shared" si="0"/>
        <v>12</v>
      </c>
      <c r="K42" s="95">
        <f t="shared" ref="K42:K45" si="15">$G$8</f>
        <v>12</v>
      </c>
      <c r="L42" s="85">
        <f t="shared" si="2"/>
        <v>5</v>
      </c>
      <c r="M42" s="86">
        <f t="shared" si="3"/>
        <v>6</v>
      </c>
      <c r="N42" s="87">
        <f t="shared" si="4"/>
        <v>36.000000000000007</v>
      </c>
      <c r="O42" s="88" t="str">
        <f t="shared" si="9"/>
        <v>kg</v>
      </c>
      <c r="P42" s="89">
        <v>30</v>
      </c>
      <c r="Q42" s="90" t="str">
        <f t="shared" si="5"/>
        <v>kg</v>
      </c>
      <c r="R42" s="242">
        <f t="shared" si="11"/>
        <v>6.0000000000000071</v>
      </c>
      <c r="S42" s="244" t="str">
        <f t="shared" si="12"/>
        <v>kg</v>
      </c>
      <c r="T42" s="93">
        <f t="shared" si="13"/>
        <v>1200.0000000000014</v>
      </c>
      <c r="U42" s="97">
        <f t="shared" si="14"/>
        <v>200.00000000000023</v>
      </c>
    </row>
    <row r="43" spans="2:21" ht="18" customHeight="1" thickBot="1" x14ac:dyDescent="0.2">
      <c r="B43" s="77">
        <v>8</v>
      </c>
      <c r="C43" s="78"/>
      <c r="D43" s="78" t="s">
        <v>86</v>
      </c>
      <c r="E43" s="78"/>
      <c r="F43" s="78"/>
      <c r="G43" s="80">
        <v>400</v>
      </c>
      <c r="H43" s="81"/>
      <c r="I43" s="82" t="s">
        <v>10</v>
      </c>
      <c r="J43" s="83">
        <f t="shared" si="0"/>
        <v>12</v>
      </c>
      <c r="K43" s="95">
        <f t="shared" si="15"/>
        <v>12</v>
      </c>
      <c r="L43" s="85">
        <f t="shared" si="2"/>
        <v>5</v>
      </c>
      <c r="M43" s="86">
        <f t="shared" si="3"/>
        <v>6</v>
      </c>
      <c r="N43" s="87" t="str">
        <f t="shared" si="4"/>
        <v/>
      </c>
      <c r="O43" s="88" t="str">
        <f t="shared" si="9"/>
        <v/>
      </c>
      <c r="P43" s="89"/>
      <c r="Q43" s="90" t="str">
        <f t="shared" si="5"/>
        <v/>
      </c>
      <c r="R43" s="242" t="str">
        <f t="shared" si="11"/>
        <v/>
      </c>
      <c r="S43" s="244" t="str">
        <f t="shared" si="12"/>
        <v/>
      </c>
      <c r="T43" s="93" t="str">
        <f t="shared" si="13"/>
        <v/>
      </c>
      <c r="U43" s="97" t="str">
        <f t="shared" si="14"/>
        <v/>
      </c>
    </row>
    <row r="44" spans="2:21" ht="17.25" customHeight="1" thickBot="1" x14ac:dyDescent="0.2">
      <c r="B44" s="77">
        <v>9</v>
      </c>
      <c r="C44" s="78"/>
      <c r="D44" s="78" t="s">
        <v>87</v>
      </c>
      <c r="E44" s="78"/>
      <c r="F44" s="78"/>
      <c r="G44" s="80">
        <v>590</v>
      </c>
      <c r="H44" s="81">
        <v>5</v>
      </c>
      <c r="I44" s="82" t="s">
        <v>10</v>
      </c>
      <c r="J44" s="83">
        <f t="shared" si="0"/>
        <v>12</v>
      </c>
      <c r="K44" s="95">
        <f t="shared" si="15"/>
        <v>12</v>
      </c>
      <c r="L44" s="85">
        <f t="shared" si="2"/>
        <v>5</v>
      </c>
      <c r="M44" s="86">
        <f t="shared" si="3"/>
        <v>6</v>
      </c>
      <c r="N44" s="87">
        <f t="shared" si="4"/>
        <v>36.000000000000007</v>
      </c>
      <c r="O44" s="88" t="str">
        <f t="shared" si="9"/>
        <v>kg</v>
      </c>
      <c r="P44" s="89">
        <v>35</v>
      </c>
      <c r="Q44" s="90" t="str">
        <f t="shared" si="5"/>
        <v>kg</v>
      </c>
      <c r="R44" s="242">
        <f t="shared" si="11"/>
        <v>1.0000000000000071</v>
      </c>
      <c r="S44" s="244" t="str">
        <f t="shared" si="12"/>
        <v>kg</v>
      </c>
      <c r="T44" s="93">
        <f t="shared" si="13"/>
        <v>590.00000000000421</v>
      </c>
      <c r="U44" s="97">
        <f t="shared" si="14"/>
        <v>98.333333333334039</v>
      </c>
    </row>
    <row r="45" spans="2:21" ht="18" customHeight="1" thickBot="1" x14ac:dyDescent="0.2">
      <c r="B45" s="77">
        <v>10</v>
      </c>
      <c r="C45" s="78"/>
      <c r="D45" s="78" t="s">
        <v>13</v>
      </c>
      <c r="E45" s="78"/>
      <c r="F45" s="78"/>
      <c r="G45" s="80">
        <v>200</v>
      </c>
      <c r="H45" s="81">
        <v>1</v>
      </c>
      <c r="I45" s="82" t="s">
        <v>10</v>
      </c>
      <c r="J45" s="83">
        <f t="shared" si="0"/>
        <v>12</v>
      </c>
      <c r="K45" s="95">
        <f t="shared" si="15"/>
        <v>12</v>
      </c>
      <c r="L45" s="85">
        <f t="shared" si="2"/>
        <v>5</v>
      </c>
      <c r="M45" s="86">
        <f t="shared" si="3"/>
        <v>6</v>
      </c>
      <c r="N45" s="87">
        <f t="shared" si="4"/>
        <v>7.1999999999999993</v>
      </c>
      <c r="O45" s="88" t="s">
        <v>60</v>
      </c>
      <c r="P45" s="89">
        <v>3</v>
      </c>
      <c r="Q45" s="90" t="str">
        <f t="shared" si="5"/>
        <v>kg</v>
      </c>
      <c r="R45" s="242">
        <f t="shared" si="11"/>
        <v>4.1999999999999993</v>
      </c>
      <c r="S45" s="244" t="str">
        <f t="shared" si="12"/>
        <v>kg</v>
      </c>
      <c r="T45" s="93">
        <f t="shared" si="13"/>
        <v>839.99999999999989</v>
      </c>
      <c r="U45" s="97">
        <f t="shared" si="14"/>
        <v>139.99999999999997</v>
      </c>
    </row>
    <row r="46" spans="2:21" ht="18" customHeight="1" thickBot="1" x14ac:dyDescent="0.2">
      <c r="B46" s="77">
        <v>11</v>
      </c>
      <c r="C46" s="78"/>
      <c r="D46" s="129"/>
      <c r="E46" s="129"/>
      <c r="F46" s="78"/>
      <c r="G46" s="80"/>
      <c r="H46" s="81"/>
      <c r="I46" s="82" t="s">
        <v>10</v>
      </c>
      <c r="J46" s="83">
        <f t="shared" si="0"/>
        <v>12</v>
      </c>
      <c r="K46" s="95">
        <f>$G$8</f>
        <v>12</v>
      </c>
      <c r="L46" s="85">
        <f t="shared" si="2"/>
        <v>5</v>
      </c>
      <c r="M46" s="86">
        <f t="shared" si="3"/>
        <v>6</v>
      </c>
      <c r="N46" s="87" t="str">
        <f t="shared" si="4"/>
        <v/>
      </c>
      <c r="O46" s="88" t="str">
        <f t="shared" si="9"/>
        <v/>
      </c>
      <c r="P46" s="89"/>
      <c r="Q46" s="90" t="str">
        <f t="shared" si="5"/>
        <v/>
      </c>
      <c r="R46" s="242" t="str">
        <f t="shared" ref="R46:R47" si="16">IF(ISBLANK(H46),"",N46-P46)</f>
        <v/>
      </c>
      <c r="S46" s="244" t="str">
        <f t="shared" ref="S46:S47" si="17">IF(ISBLANK(H46),"",O46)</f>
        <v/>
      </c>
      <c r="T46" s="93" t="str">
        <f t="shared" ref="T46:T47" si="18">IF(ISBLANK(H46),"",(N46-P46)*G46)</f>
        <v/>
      </c>
      <c r="U46" s="97" t="str">
        <f t="shared" ref="U46:U47" si="19">IF(ISBLANK(H46),"",T46/M46)</f>
        <v/>
      </c>
    </row>
    <row r="47" spans="2:21" ht="18" customHeight="1" thickBot="1" x14ac:dyDescent="0.2">
      <c r="B47" s="77">
        <v>12</v>
      </c>
      <c r="C47" s="78"/>
      <c r="D47" s="129"/>
      <c r="E47" s="129"/>
      <c r="F47" s="78"/>
      <c r="G47" s="80"/>
      <c r="H47" s="81"/>
      <c r="I47" s="82" t="s">
        <v>10</v>
      </c>
      <c r="J47" s="83">
        <f t="shared" si="0"/>
        <v>12</v>
      </c>
      <c r="K47" s="95">
        <f>$G$8</f>
        <v>12</v>
      </c>
      <c r="L47" s="85">
        <f t="shared" si="2"/>
        <v>5</v>
      </c>
      <c r="M47" s="86">
        <f t="shared" si="3"/>
        <v>6</v>
      </c>
      <c r="N47" s="87" t="str">
        <f t="shared" si="4"/>
        <v/>
      </c>
      <c r="O47" s="88" t="str">
        <f t="shared" si="9"/>
        <v/>
      </c>
      <c r="P47" s="89"/>
      <c r="Q47" s="90" t="str">
        <f t="shared" si="5"/>
        <v/>
      </c>
      <c r="R47" s="242" t="str">
        <f t="shared" si="16"/>
        <v/>
      </c>
      <c r="S47" s="244" t="str">
        <f t="shared" si="17"/>
        <v/>
      </c>
      <c r="T47" s="93" t="str">
        <f t="shared" si="18"/>
        <v/>
      </c>
      <c r="U47" s="97" t="str">
        <f t="shared" si="19"/>
        <v/>
      </c>
    </row>
    <row r="48" spans="2:21" ht="18" customHeight="1" thickBot="1" x14ac:dyDescent="0.2">
      <c r="B48" s="77">
        <v>13</v>
      </c>
      <c r="C48" s="78"/>
      <c r="D48" s="129"/>
      <c r="E48" s="129"/>
      <c r="F48" s="78"/>
      <c r="G48" s="80"/>
      <c r="H48" s="81"/>
      <c r="I48" s="82" t="s">
        <v>172</v>
      </c>
      <c r="J48" s="83">
        <f t="shared" si="0"/>
        <v>12</v>
      </c>
      <c r="K48" s="95">
        <f>$G$8</f>
        <v>12</v>
      </c>
      <c r="L48" s="85">
        <f t="shared" si="2"/>
        <v>5</v>
      </c>
      <c r="M48" s="86">
        <f t="shared" si="3"/>
        <v>6</v>
      </c>
      <c r="N48" s="87" t="str">
        <f t="shared" ref="N48:N49" si="20">IF(H48&gt;0, H48*0.01*J48*K48*L48,"")</f>
        <v/>
      </c>
      <c r="O48" s="88" t="str">
        <f t="shared" ref="O48:O49" si="21">IF(ISBLANK(H48),"","kg")</f>
        <v/>
      </c>
      <c r="P48" s="89"/>
      <c r="Q48" s="90" t="str">
        <f t="shared" ref="Q48:Q49" si="22">IF(ISBLANK(H48),"","kg")</f>
        <v/>
      </c>
      <c r="R48" s="242" t="str">
        <f t="shared" ref="R48:R49" si="23">IF(ISBLANK(H48),"",N48-P48)</f>
        <v/>
      </c>
      <c r="S48" s="244" t="str">
        <f t="shared" ref="S48:S49" si="24">IF(ISBLANK(H48),"",O48)</f>
        <v/>
      </c>
      <c r="T48" s="93" t="str">
        <f t="shared" ref="T48:T49" si="25">IF(ISBLANK(H48),"",(N48-P48)*G48)</f>
        <v/>
      </c>
      <c r="U48" s="97" t="str">
        <f t="shared" ref="U48:U49" si="26">IF(ISBLANK(H48),"",T48/M48)</f>
        <v/>
      </c>
    </row>
    <row r="49" spans="2:21" ht="18" customHeight="1" thickBot="1" x14ac:dyDescent="0.2">
      <c r="B49" s="77">
        <v>14</v>
      </c>
      <c r="C49" s="78"/>
      <c r="D49" s="129"/>
      <c r="E49" s="129"/>
      <c r="F49" s="78"/>
      <c r="G49" s="80"/>
      <c r="H49" s="81"/>
      <c r="I49" s="82" t="s">
        <v>10</v>
      </c>
      <c r="J49" s="83">
        <f t="shared" si="0"/>
        <v>12</v>
      </c>
      <c r="K49" s="95">
        <f>$G$8</f>
        <v>12</v>
      </c>
      <c r="L49" s="85">
        <f t="shared" si="2"/>
        <v>5</v>
      </c>
      <c r="M49" s="86">
        <f t="shared" si="3"/>
        <v>6</v>
      </c>
      <c r="N49" s="87" t="str">
        <f t="shared" si="20"/>
        <v/>
      </c>
      <c r="O49" s="88" t="str">
        <f t="shared" si="21"/>
        <v/>
      </c>
      <c r="P49" s="89"/>
      <c r="Q49" s="90" t="str">
        <f t="shared" si="22"/>
        <v/>
      </c>
      <c r="R49" s="242" t="str">
        <f t="shared" si="23"/>
        <v/>
      </c>
      <c r="S49" s="244" t="str">
        <f t="shared" si="24"/>
        <v/>
      </c>
      <c r="T49" s="93" t="str">
        <f t="shared" si="25"/>
        <v/>
      </c>
      <c r="U49" s="97" t="str">
        <f t="shared" si="26"/>
        <v/>
      </c>
    </row>
    <row r="50" spans="2:21" s="4" customFormat="1" ht="7.9" customHeight="1" thickBot="1" x14ac:dyDescent="0.2">
      <c r="B50" s="108"/>
      <c r="C50" s="109"/>
      <c r="D50" s="109"/>
      <c r="E50" s="109"/>
      <c r="F50" s="109"/>
      <c r="G50" s="582"/>
      <c r="H50" s="536">
        <f>SUM(H36:H49)</f>
        <v>100</v>
      </c>
      <c r="I50" s="583" t="s">
        <v>10</v>
      </c>
      <c r="J50" s="110"/>
      <c r="K50" s="111"/>
      <c r="L50" s="111"/>
      <c r="M50" s="111"/>
      <c r="N50" s="545">
        <f>SUM(N36:N49)</f>
        <v>720</v>
      </c>
      <c r="O50" s="112"/>
      <c r="P50" s="113"/>
      <c r="Q50" s="114"/>
      <c r="R50" s="584"/>
      <c r="S50" s="115"/>
      <c r="T50" s="609">
        <f>SUM(T36:T49)</f>
        <v>37490</v>
      </c>
      <c r="U50" s="610">
        <f>SUM(U36:U49)</f>
        <v>6248.333333333333</v>
      </c>
    </row>
    <row r="51" spans="2:21" s="4" customFormat="1" ht="13.5" x14ac:dyDescent="0.15">
      <c r="B51" s="116"/>
      <c r="C51" s="117"/>
      <c r="D51" s="118" t="s">
        <v>69</v>
      </c>
      <c r="E51" s="118"/>
      <c r="F51" s="118"/>
      <c r="G51" s="582"/>
      <c r="H51" s="536"/>
      <c r="I51" s="583"/>
      <c r="J51" s="119"/>
      <c r="K51" s="119"/>
      <c r="L51" s="119"/>
      <c r="M51" s="119"/>
      <c r="N51" s="545"/>
      <c r="O51" s="120" t="s">
        <v>1</v>
      </c>
      <c r="P51" s="121">
        <f>SUM(P36:P49)</f>
        <v>546</v>
      </c>
      <c r="Q51" s="122" t="s">
        <v>1</v>
      </c>
      <c r="R51" s="584"/>
      <c r="S51" s="123"/>
      <c r="T51" s="609"/>
      <c r="U51" s="610"/>
    </row>
    <row r="52" spans="2:21" ht="9.6" customHeight="1" thickBot="1" x14ac:dyDescent="0.2">
      <c r="B52" s="107"/>
      <c r="C52" s="107"/>
      <c r="D52" s="76"/>
      <c r="E52" s="76"/>
      <c r="F52" s="76"/>
      <c r="G52" s="124"/>
      <c r="H52" s="124"/>
      <c r="I52" s="124"/>
      <c r="J52" s="124"/>
      <c r="K52" s="124"/>
      <c r="L52" s="124"/>
      <c r="M52" s="124"/>
      <c r="N52" s="125"/>
      <c r="O52" s="125"/>
      <c r="P52" s="76"/>
      <c r="Q52" s="76"/>
      <c r="R52" s="126"/>
      <c r="S52" s="126"/>
      <c r="T52" s="76"/>
      <c r="U52" s="76"/>
    </row>
    <row r="53" spans="2:21" s="5" customFormat="1" ht="16.899999999999999" customHeight="1" thickBot="1" x14ac:dyDescent="0.2">
      <c r="B53" s="525" t="s">
        <v>168</v>
      </c>
      <c r="C53" s="564" t="s">
        <v>159</v>
      </c>
      <c r="D53" s="564"/>
      <c r="E53" s="127">
        <v>3.5</v>
      </c>
      <c r="F53" s="66" t="s">
        <v>1</v>
      </c>
      <c r="G53" s="67" t="s">
        <v>160</v>
      </c>
      <c r="H53" s="565" t="s">
        <v>108</v>
      </c>
      <c r="I53" s="566"/>
      <c r="J53" s="68"/>
      <c r="K53" s="68"/>
      <c r="L53" s="68"/>
      <c r="M53" s="69"/>
      <c r="N53" s="567" t="s">
        <v>5</v>
      </c>
      <c r="O53" s="568"/>
      <c r="P53" s="569" t="s">
        <v>6</v>
      </c>
      <c r="Q53" s="570"/>
      <c r="R53" s="578" t="s">
        <v>3</v>
      </c>
      <c r="S53" s="579"/>
      <c r="T53" s="514" t="s">
        <v>117</v>
      </c>
      <c r="U53" s="512" t="s">
        <v>175</v>
      </c>
    </row>
    <row r="54" spans="2:21" s="5" customFormat="1" ht="15.6" customHeight="1" thickBot="1" x14ac:dyDescent="0.2">
      <c r="B54" s="525"/>
      <c r="C54" s="70"/>
      <c r="D54" s="71" t="s">
        <v>7</v>
      </c>
      <c r="E54" s="71"/>
      <c r="F54" s="72"/>
      <c r="G54" s="73" t="s">
        <v>54</v>
      </c>
      <c r="H54" s="571" t="s">
        <v>162</v>
      </c>
      <c r="I54" s="572"/>
      <c r="J54" s="68"/>
      <c r="K54" s="68"/>
      <c r="L54" s="68"/>
      <c r="M54" s="69"/>
      <c r="N54" s="74">
        <f>G7*G8*E53</f>
        <v>210</v>
      </c>
      <c r="O54" s="75" t="s">
        <v>1</v>
      </c>
      <c r="P54" s="573" t="s">
        <v>8</v>
      </c>
      <c r="Q54" s="574"/>
      <c r="R54" s="580"/>
      <c r="S54" s="581"/>
      <c r="T54" s="515"/>
      <c r="U54" s="513"/>
    </row>
    <row r="55" spans="2:21" ht="18" customHeight="1" thickBot="1" x14ac:dyDescent="0.2">
      <c r="B55" s="77">
        <v>1</v>
      </c>
      <c r="C55" s="76"/>
      <c r="D55" s="78" t="s">
        <v>14</v>
      </c>
      <c r="E55" s="78"/>
      <c r="F55" s="78"/>
      <c r="G55" s="80">
        <v>270</v>
      </c>
      <c r="H55" s="81">
        <v>20</v>
      </c>
      <c r="I55" s="82" t="str">
        <f>IF(ISBLANK(H55),"","%")</f>
        <v>%</v>
      </c>
      <c r="J55" s="83">
        <f t="shared" ref="J55:J74" si="27">$E$53</f>
        <v>3.5</v>
      </c>
      <c r="K55" s="84">
        <f t="shared" ref="K55:K74" si="28">$G$8</f>
        <v>12</v>
      </c>
      <c r="L55" s="85">
        <f t="shared" ref="L55:L74" si="29">$G$7</f>
        <v>5</v>
      </c>
      <c r="M55" s="86">
        <f t="shared" ref="M55:M74" si="30">$G$9</f>
        <v>6</v>
      </c>
      <c r="N55" s="87">
        <f t="shared" ref="N55:N74" si="31">IF(H55&gt;0, H55*0.01*J55*K55*L55,"")</f>
        <v>42</v>
      </c>
      <c r="O55" s="88" t="str">
        <f>IF(ISBLANK(H55),"","kg")</f>
        <v>kg</v>
      </c>
      <c r="P55" s="128">
        <v>30</v>
      </c>
      <c r="Q55" s="90" t="str">
        <f>IF(ISBLANK(H55),"",O55)</f>
        <v>kg</v>
      </c>
      <c r="R55" s="242">
        <f t="shared" ref="R55:R64" si="32">IF(ISBLANK(H55),"",N55-P55)</f>
        <v>12</v>
      </c>
      <c r="S55" s="244" t="str">
        <f>IF(ISBLANK(H55),"",O55)</f>
        <v>kg</v>
      </c>
      <c r="T55" s="93">
        <f t="shared" ref="T55:T64" si="33">IF(ISBLANK(H55),"",(N55-P55)*G55)</f>
        <v>3240</v>
      </c>
      <c r="U55" s="94">
        <f t="shared" ref="U55:U64" si="34">IF(ISBLANK(H55),"",T55/M55)</f>
        <v>540</v>
      </c>
    </row>
    <row r="56" spans="2:21" ht="18" customHeight="1" thickBot="1" x14ac:dyDescent="0.2">
      <c r="B56" s="77">
        <v>2</v>
      </c>
      <c r="C56" s="76"/>
      <c r="D56" s="78" t="s">
        <v>15</v>
      </c>
      <c r="E56" s="78"/>
      <c r="F56" s="78"/>
      <c r="G56" s="80">
        <v>270</v>
      </c>
      <c r="H56" s="81">
        <v>20</v>
      </c>
      <c r="I56" s="82" t="str">
        <f t="shared" ref="I56:I74" si="35">IF(ISBLANK(H56),"","%")</f>
        <v>%</v>
      </c>
      <c r="J56" s="83">
        <f t="shared" si="27"/>
        <v>3.5</v>
      </c>
      <c r="K56" s="95">
        <f t="shared" si="28"/>
        <v>12</v>
      </c>
      <c r="L56" s="85">
        <f t="shared" si="29"/>
        <v>5</v>
      </c>
      <c r="M56" s="86">
        <f t="shared" si="30"/>
        <v>6</v>
      </c>
      <c r="N56" s="87">
        <f t="shared" si="31"/>
        <v>42</v>
      </c>
      <c r="O56" s="88" t="str">
        <f t="shared" ref="O56:O74" si="36">IF(ISBLANK(H56),"","kg")</f>
        <v>kg</v>
      </c>
      <c r="P56" s="128">
        <v>20</v>
      </c>
      <c r="Q56" s="90" t="str">
        <f t="shared" ref="Q56:Q74" si="37">IF(ISBLANK(H56),"",O56)</f>
        <v>kg</v>
      </c>
      <c r="R56" s="242">
        <f t="shared" si="32"/>
        <v>22</v>
      </c>
      <c r="S56" s="244" t="str">
        <f t="shared" ref="S56:S63" si="38">IF(ISBLANK(H56),"",O56)</f>
        <v>kg</v>
      </c>
      <c r="T56" s="93">
        <f t="shared" si="33"/>
        <v>5940</v>
      </c>
      <c r="U56" s="97">
        <f t="shared" si="34"/>
        <v>990</v>
      </c>
    </row>
    <row r="57" spans="2:21" ht="18" customHeight="1" thickBot="1" x14ac:dyDescent="0.2">
      <c r="B57" s="77">
        <v>3</v>
      </c>
      <c r="C57" s="76"/>
      <c r="D57" s="78" t="s">
        <v>16</v>
      </c>
      <c r="E57" s="78"/>
      <c r="F57" s="78"/>
      <c r="G57" s="80">
        <v>726</v>
      </c>
      <c r="H57" s="81"/>
      <c r="I57" s="82" t="str">
        <f>IF(ISBLANK(H57),"","%")</f>
        <v/>
      </c>
      <c r="J57" s="83">
        <f t="shared" si="27"/>
        <v>3.5</v>
      </c>
      <c r="K57" s="95">
        <f t="shared" si="28"/>
        <v>12</v>
      </c>
      <c r="L57" s="85">
        <f t="shared" si="29"/>
        <v>5</v>
      </c>
      <c r="M57" s="86">
        <f t="shared" si="30"/>
        <v>6</v>
      </c>
      <c r="N57" s="87" t="str">
        <f t="shared" si="31"/>
        <v/>
      </c>
      <c r="O57" s="88" t="str">
        <f t="shared" si="36"/>
        <v/>
      </c>
      <c r="P57" s="128"/>
      <c r="Q57" s="90" t="str">
        <f t="shared" si="37"/>
        <v/>
      </c>
      <c r="R57" s="242" t="str">
        <f t="shared" si="32"/>
        <v/>
      </c>
      <c r="S57" s="244" t="str">
        <f t="shared" si="38"/>
        <v/>
      </c>
      <c r="T57" s="93" t="str">
        <f t="shared" si="33"/>
        <v/>
      </c>
      <c r="U57" s="97" t="str">
        <f t="shared" si="34"/>
        <v/>
      </c>
    </row>
    <row r="58" spans="2:21" ht="18" customHeight="1" thickBot="1" x14ac:dyDescent="0.2">
      <c r="B58" s="77">
        <v>4</v>
      </c>
      <c r="C58" s="76"/>
      <c r="D58" s="78" t="s">
        <v>17</v>
      </c>
      <c r="E58" s="78"/>
      <c r="F58" s="78"/>
      <c r="G58" s="98">
        <v>280</v>
      </c>
      <c r="H58" s="99">
        <v>15</v>
      </c>
      <c r="I58" s="82" t="str">
        <f t="shared" si="35"/>
        <v>%</v>
      </c>
      <c r="J58" s="83">
        <f t="shared" si="27"/>
        <v>3.5</v>
      </c>
      <c r="K58" s="95">
        <f t="shared" si="28"/>
        <v>12</v>
      </c>
      <c r="L58" s="85">
        <f t="shared" si="29"/>
        <v>5</v>
      </c>
      <c r="M58" s="86">
        <f t="shared" si="30"/>
        <v>6</v>
      </c>
      <c r="N58" s="87">
        <f t="shared" si="31"/>
        <v>31.500000000000004</v>
      </c>
      <c r="O58" s="88" t="str">
        <f t="shared" si="36"/>
        <v>kg</v>
      </c>
      <c r="P58" s="128">
        <v>25</v>
      </c>
      <c r="Q58" s="90" t="str">
        <f t="shared" si="37"/>
        <v>kg</v>
      </c>
      <c r="R58" s="242">
        <f t="shared" si="32"/>
        <v>6.5000000000000036</v>
      </c>
      <c r="S58" s="244" t="str">
        <f t="shared" si="38"/>
        <v>kg</v>
      </c>
      <c r="T58" s="93">
        <f t="shared" si="33"/>
        <v>1820.0000000000009</v>
      </c>
      <c r="U58" s="97">
        <f t="shared" si="34"/>
        <v>303.33333333333348</v>
      </c>
    </row>
    <row r="59" spans="2:21" ht="18" customHeight="1" thickBot="1" x14ac:dyDescent="0.2">
      <c r="B59" s="77">
        <v>5</v>
      </c>
      <c r="C59" s="130"/>
      <c r="D59" s="78" t="s">
        <v>18</v>
      </c>
      <c r="E59" s="78"/>
      <c r="F59" s="78"/>
      <c r="G59" s="80">
        <v>400</v>
      </c>
      <c r="H59" s="81">
        <v>15</v>
      </c>
      <c r="I59" s="82" t="str">
        <f t="shared" si="35"/>
        <v>%</v>
      </c>
      <c r="J59" s="83">
        <f t="shared" si="27"/>
        <v>3.5</v>
      </c>
      <c r="K59" s="95">
        <f t="shared" si="28"/>
        <v>12</v>
      </c>
      <c r="L59" s="85">
        <f t="shared" si="29"/>
        <v>5</v>
      </c>
      <c r="M59" s="86">
        <f t="shared" si="30"/>
        <v>6</v>
      </c>
      <c r="N59" s="87">
        <f t="shared" si="31"/>
        <v>31.500000000000004</v>
      </c>
      <c r="O59" s="88" t="str">
        <f t="shared" si="36"/>
        <v>kg</v>
      </c>
      <c r="P59" s="128">
        <v>20</v>
      </c>
      <c r="Q59" s="90" t="str">
        <f t="shared" si="37"/>
        <v>kg</v>
      </c>
      <c r="R59" s="242">
        <f t="shared" si="32"/>
        <v>11.500000000000004</v>
      </c>
      <c r="S59" s="244" t="str">
        <f t="shared" si="38"/>
        <v>kg</v>
      </c>
      <c r="T59" s="93">
        <f t="shared" si="33"/>
        <v>4600.0000000000018</v>
      </c>
      <c r="U59" s="97">
        <f t="shared" si="34"/>
        <v>766.66666666666697</v>
      </c>
    </row>
    <row r="60" spans="2:21" ht="18" customHeight="1" thickBot="1" x14ac:dyDescent="0.2">
      <c r="B60" s="77">
        <v>6</v>
      </c>
      <c r="C60" s="76"/>
      <c r="D60" s="78" t="s">
        <v>88</v>
      </c>
      <c r="E60" s="78"/>
      <c r="F60" s="78"/>
      <c r="G60" s="80">
        <v>320</v>
      </c>
      <c r="H60" s="81">
        <v>10</v>
      </c>
      <c r="I60" s="82" t="str">
        <f t="shared" si="35"/>
        <v>%</v>
      </c>
      <c r="J60" s="83">
        <f t="shared" si="27"/>
        <v>3.5</v>
      </c>
      <c r="K60" s="95">
        <f t="shared" si="28"/>
        <v>12</v>
      </c>
      <c r="L60" s="85">
        <f t="shared" si="29"/>
        <v>5</v>
      </c>
      <c r="M60" s="86">
        <f t="shared" si="30"/>
        <v>6</v>
      </c>
      <c r="N60" s="87">
        <f t="shared" si="31"/>
        <v>21</v>
      </c>
      <c r="O60" s="88" t="str">
        <f t="shared" si="36"/>
        <v>kg</v>
      </c>
      <c r="P60" s="128">
        <v>10</v>
      </c>
      <c r="Q60" s="90" t="str">
        <f t="shared" si="37"/>
        <v>kg</v>
      </c>
      <c r="R60" s="242">
        <f t="shared" si="32"/>
        <v>11</v>
      </c>
      <c r="S60" s="244" t="str">
        <f t="shared" si="38"/>
        <v>kg</v>
      </c>
      <c r="T60" s="93">
        <f t="shared" si="33"/>
        <v>3520</v>
      </c>
      <c r="U60" s="97">
        <f t="shared" si="34"/>
        <v>586.66666666666663</v>
      </c>
    </row>
    <row r="61" spans="2:21" ht="18" customHeight="1" thickBot="1" x14ac:dyDescent="0.2">
      <c r="B61" s="77">
        <v>7</v>
      </c>
      <c r="C61" s="76"/>
      <c r="D61" s="78" t="s">
        <v>19</v>
      </c>
      <c r="E61" s="78"/>
      <c r="F61" s="78"/>
      <c r="G61" s="80">
        <v>400</v>
      </c>
      <c r="H61" s="81">
        <v>5</v>
      </c>
      <c r="I61" s="82" t="str">
        <f t="shared" si="35"/>
        <v>%</v>
      </c>
      <c r="J61" s="83">
        <f t="shared" si="27"/>
        <v>3.5</v>
      </c>
      <c r="K61" s="95">
        <f t="shared" si="28"/>
        <v>12</v>
      </c>
      <c r="L61" s="85">
        <f t="shared" si="29"/>
        <v>5</v>
      </c>
      <c r="M61" s="86">
        <f t="shared" si="30"/>
        <v>6</v>
      </c>
      <c r="N61" s="87">
        <f t="shared" si="31"/>
        <v>10.5</v>
      </c>
      <c r="O61" s="88" t="str">
        <f t="shared" si="36"/>
        <v>kg</v>
      </c>
      <c r="P61" s="128">
        <v>0</v>
      </c>
      <c r="Q61" s="90" t="str">
        <f t="shared" si="37"/>
        <v>kg</v>
      </c>
      <c r="R61" s="242">
        <f t="shared" si="32"/>
        <v>10.5</v>
      </c>
      <c r="S61" s="244" t="str">
        <f t="shared" si="38"/>
        <v>kg</v>
      </c>
      <c r="T61" s="93">
        <f t="shared" si="33"/>
        <v>4200</v>
      </c>
      <c r="U61" s="97">
        <f t="shared" si="34"/>
        <v>700</v>
      </c>
    </row>
    <row r="62" spans="2:21" ht="18" customHeight="1" thickBot="1" x14ac:dyDescent="0.2">
      <c r="B62" s="77">
        <v>8</v>
      </c>
      <c r="C62" s="76"/>
      <c r="D62" s="78" t="s">
        <v>89</v>
      </c>
      <c r="E62" s="78"/>
      <c r="F62" s="78"/>
      <c r="G62" s="80">
        <v>590</v>
      </c>
      <c r="H62" s="81">
        <v>5</v>
      </c>
      <c r="I62" s="82" t="str">
        <f t="shared" si="35"/>
        <v>%</v>
      </c>
      <c r="J62" s="83">
        <f t="shared" si="27"/>
        <v>3.5</v>
      </c>
      <c r="K62" s="95">
        <f t="shared" si="28"/>
        <v>12</v>
      </c>
      <c r="L62" s="85">
        <f t="shared" si="29"/>
        <v>5</v>
      </c>
      <c r="M62" s="86">
        <f t="shared" si="30"/>
        <v>6</v>
      </c>
      <c r="N62" s="87">
        <f t="shared" si="31"/>
        <v>10.5</v>
      </c>
      <c r="O62" s="88" t="str">
        <f t="shared" si="36"/>
        <v>kg</v>
      </c>
      <c r="P62" s="128">
        <v>0</v>
      </c>
      <c r="Q62" s="90" t="str">
        <f t="shared" si="37"/>
        <v>kg</v>
      </c>
      <c r="R62" s="242">
        <f t="shared" si="32"/>
        <v>10.5</v>
      </c>
      <c r="S62" s="244" t="str">
        <f t="shared" si="38"/>
        <v>kg</v>
      </c>
      <c r="T62" s="93">
        <f t="shared" si="33"/>
        <v>6195</v>
      </c>
      <c r="U62" s="97">
        <f t="shared" si="34"/>
        <v>1032.5</v>
      </c>
    </row>
    <row r="63" spans="2:21" ht="18" customHeight="1" thickBot="1" x14ac:dyDescent="0.2">
      <c r="B63" s="77">
        <v>9</v>
      </c>
      <c r="C63" s="76"/>
      <c r="D63" s="78" t="s">
        <v>90</v>
      </c>
      <c r="E63" s="78"/>
      <c r="F63" s="78"/>
      <c r="G63" s="80">
        <v>500</v>
      </c>
      <c r="H63" s="81">
        <v>5</v>
      </c>
      <c r="I63" s="82" t="str">
        <f t="shared" si="35"/>
        <v>%</v>
      </c>
      <c r="J63" s="83">
        <f t="shared" si="27"/>
        <v>3.5</v>
      </c>
      <c r="K63" s="95">
        <f t="shared" si="28"/>
        <v>12</v>
      </c>
      <c r="L63" s="85">
        <f t="shared" si="29"/>
        <v>5</v>
      </c>
      <c r="M63" s="86">
        <f t="shared" si="30"/>
        <v>6</v>
      </c>
      <c r="N63" s="87">
        <f t="shared" si="31"/>
        <v>10.5</v>
      </c>
      <c r="O63" s="88" t="str">
        <f t="shared" si="36"/>
        <v>kg</v>
      </c>
      <c r="P63" s="128">
        <v>0</v>
      </c>
      <c r="Q63" s="90" t="str">
        <f t="shared" si="37"/>
        <v>kg</v>
      </c>
      <c r="R63" s="242">
        <f t="shared" si="32"/>
        <v>10.5</v>
      </c>
      <c r="S63" s="244" t="str">
        <f t="shared" si="38"/>
        <v>kg</v>
      </c>
      <c r="T63" s="93">
        <f t="shared" si="33"/>
        <v>5250</v>
      </c>
      <c r="U63" s="97">
        <f t="shared" si="34"/>
        <v>875</v>
      </c>
    </row>
    <row r="64" spans="2:21" ht="18" customHeight="1" thickBot="1" x14ac:dyDescent="0.2">
      <c r="B64" s="77">
        <v>10</v>
      </c>
      <c r="C64" s="76"/>
      <c r="D64" s="78" t="s">
        <v>134</v>
      </c>
      <c r="E64" s="78"/>
      <c r="F64" s="78"/>
      <c r="G64" s="80">
        <v>300</v>
      </c>
      <c r="H64" s="81">
        <v>5</v>
      </c>
      <c r="I64" s="82" t="str">
        <f t="shared" si="35"/>
        <v>%</v>
      </c>
      <c r="J64" s="83">
        <f t="shared" si="27"/>
        <v>3.5</v>
      </c>
      <c r="K64" s="95">
        <f t="shared" si="28"/>
        <v>12</v>
      </c>
      <c r="L64" s="85">
        <f t="shared" si="29"/>
        <v>5</v>
      </c>
      <c r="M64" s="86">
        <f t="shared" si="30"/>
        <v>6</v>
      </c>
      <c r="N64" s="87">
        <f t="shared" si="31"/>
        <v>10.5</v>
      </c>
      <c r="O64" s="88" t="str">
        <f t="shared" si="36"/>
        <v>kg</v>
      </c>
      <c r="P64" s="128">
        <v>3</v>
      </c>
      <c r="Q64" s="90" t="str">
        <f t="shared" si="37"/>
        <v>kg</v>
      </c>
      <c r="R64" s="242">
        <f t="shared" si="32"/>
        <v>7.5</v>
      </c>
      <c r="S64" s="244" t="str">
        <f>IF(ISBLANK(H64),"",O64)</f>
        <v>kg</v>
      </c>
      <c r="T64" s="93">
        <f t="shared" si="33"/>
        <v>2250</v>
      </c>
      <c r="U64" s="97">
        <f t="shared" si="34"/>
        <v>375</v>
      </c>
    </row>
    <row r="65" spans="2:21" ht="18" customHeight="1" thickBot="1" x14ac:dyDescent="0.2">
      <c r="B65" s="77">
        <v>11</v>
      </c>
      <c r="C65" s="76"/>
      <c r="D65" s="78" t="s">
        <v>173</v>
      </c>
      <c r="E65" s="78"/>
      <c r="F65" s="78"/>
      <c r="G65" s="80"/>
      <c r="H65" s="81"/>
      <c r="I65" s="82" t="str">
        <f t="shared" si="35"/>
        <v/>
      </c>
      <c r="J65" s="83">
        <f t="shared" si="27"/>
        <v>3.5</v>
      </c>
      <c r="K65" s="95">
        <f t="shared" si="28"/>
        <v>12</v>
      </c>
      <c r="L65" s="85">
        <f t="shared" si="29"/>
        <v>5</v>
      </c>
      <c r="M65" s="86">
        <f t="shared" si="30"/>
        <v>6</v>
      </c>
      <c r="N65" s="87" t="str">
        <f t="shared" si="31"/>
        <v/>
      </c>
      <c r="O65" s="88" t="str">
        <f t="shared" si="36"/>
        <v/>
      </c>
      <c r="P65" s="128"/>
      <c r="Q65" s="90" t="str">
        <f t="shared" si="37"/>
        <v/>
      </c>
      <c r="R65" s="242" t="str">
        <f t="shared" ref="R65:R74" si="39">IF(ISBLANK(H65),"",N65-P65)</f>
        <v/>
      </c>
      <c r="S65" s="244" t="str">
        <f t="shared" ref="S65:S74" si="40">IF(ISBLANK(H65),"",O65)</f>
        <v/>
      </c>
      <c r="T65" s="93" t="str">
        <f t="shared" ref="T65:T74" si="41">IF(ISBLANK(H65),"",(N65-P65)*G65)</f>
        <v/>
      </c>
      <c r="U65" s="97" t="str">
        <f t="shared" ref="U65:U74" si="42">IF(ISBLANK(H65),"",T65/M65)</f>
        <v/>
      </c>
    </row>
    <row r="66" spans="2:21" ht="18" customHeight="1" thickBot="1" x14ac:dyDescent="0.2">
      <c r="B66" s="77">
        <v>12</v>
      </c>
      <c r="C66" s="76"/>
      <c r="D66" s="129"/>
      <c r="E66" s="129"/>
      <c r="F66" s="78"/>
      <c r="G66" s="80"/>
      <c r="H66" s="81"/>
      <c r="I66" s="82" t="str">
        <f t="shared" si="35"/>
        <v/>
      </c>
      <c r="J66" s="83">
        <f t="shared" si="27"/>
        <v>3.5</v>
      </c>
      <c r="K66" s="95">
        <f t="shared" si="28"/>
        <v>12</v>
      </c>
      <c r="L66" s="85">
        <f t="shared" si="29"/>
        <v>5</v>
      </c>
      <c r="M66" s="86">
        <f t="shared" si="30"/>
        <v>6</v>
      </c>
      <c r="N66" s="87" t="str">
        <f t="shared" si="31"/>
        <v/>
      </c>
      <c r="O66" s="88" t="str">
        <f t="shared" si="36"/>
        <v/>
      </c>
      <c r="P66" s="128"/>
      <c r="Q66" s="90" t="str">
        <f t="shared" si="37"/>
        <v/>
      </c>
      <c r="R66" s="242" t="str">
        <f t="shared" si="39"/>
        <v/>
      </c>
      <c r="S66" s="244" t="str">
        <f t="shared" si="40"/>
        <v/>
      </c>
      <c r="T66" s="93" t="str">
        <f t="shared" si="41"/>
        <v/>
      </c>
      <c r="U66" s="97" t="str">
        <f t="shared" si="42"/>
        <v/>
      </c>
    </row>
    <row r="67" spans="2:21" ht="18" customHeight="1" thickBot="1" x14ac:dyDescent="0.2">
      <c r="B67" s="77">
        <v>13</v>
      </c>
      <c r="C67" s="76"/>
      <c r="D67" s="129"/>
      <c r="E67" s="129"/>
      <c r="F67" s="78"/>
      <c r="G67" s="80"/>
      <c r="H67" s="81"/>
      <c r="I67" s="82" t="str">
        <f t="shared" si="35"/>
        <v/>
      </c>
      <c r="J67" s="83">
        <f t="shared" si="27"/>
        <v>3.5</v>
      </c>
      <c r="K67" s="95">
        <f t="shared" si="28"/>
        <v>12</v>
      </c>
      <c r="L67" s="85">
        <f t="shared" si="29"/>
        <v>5</v>
      </c>
      <c r="M67" s="86">
        <f t="shared" si="30"/>
        <v>6</v>
      </c>
      <c r="N67" s="87" t="str">
        <f t="shared" si="31"/>
        <v/>
      </c>
      <c r="O67" s="88" t="str">
        <f t="shared" si="36"/>
        <v/>
      </c>
      <c r="P67" s="128"/>
      <c r="Q67" s="90" t="str">
        <f t="shared" si="37"/>
        <v/>
      </c>
      <c r="R67" s="242" t="str">
        <f t="shared" si="39"/>
        <v/>
      </c>
      <c r="S67" s="244" t="str">
        <f t="shared" si="40"/>
        <v/>
      </c>
      <c r="T67" s="93" t="str">
        <f t="shared" si="41"/>
        <v/>
      </c>
      <c r="U67" s="97" t="str">
        <f t="shared" si="42"/>
        <v/>
      </c>
    </row>
    <row r="68" spans="2:21" ht="18" customHeight="1" thickBot="1" x14ac:dyDescent="0.2">
      <c r="B68" s="77">
        <v>14</v>
      </c>
      <c r="C68" s="76"/>
      <c r="D68" s="129"/>
      <c r="E68" s="129"/>
      <c r="F68" s="78"/>
      <c r="G68" s="80"/>
      <c r="H68" s="81"/>
      <c r="I68" s="82" t="str">
        <f t="shared" si="35"/>
        <v/>
      </c>
      <c r="J68" s="83">
        <f t="shared" si="27"/>
        <v>3.5</v>
      </c>
      <c r="K68" s="95">
        <f t="shared" si="28"/>
        <v>12</v>
      </c>
      <c r="L68" s="85">
        <f t="shared" si="29"/>
        <v>5</v>
      </c>
      <c r="M68" s="86">
        <f t="shared" si="30"/>
        <v>6</v>
      </c>
      <c r="N68" s="87" t="str">
        <f t="shared" si="31"/>
        <v/>
      </c>
      <c r="O68" s="88" t="str">
        <f t="shared" si="36"/>
        <v/>
      </c>
      <c r="P68" s="128"/>
      <c r="Q68" s="90" t="str">
        <f t="shared" si="37"/>
        <v/>
      </c>
      <c r="R68" s="242" t="str">
        <f t="shared" si="39"/>
        <v/>
      </c>
      <c r="S68" s="244" t="str">
        <f t="shared" si="40"/>
        <v/>
      </c>
      <c r="T68" s="93" t="str">
        <f t="shared" si="41"/>
        <v/>
      </c>
      <c r="U68" s="97" t="str">
        <f t="shared" si="42"/>
        <v/>
      </c>
    </row>
    <row r="69" spans="2:21" ht="18" customHeight="1" thickBot="1" x14ac:dyDescent="0.2">
      <c r="B69" s="77">
        <v>15</v>
      </c>
      <c r="C69" s="76"/>
      <c r="D69" s="129"/>
      <c r="E69" s="129"/>
      <c r="F69" s="78"/>
      <c r="G69" s="80"/>
      <c r="H69" s="81"/>
      <c r="I69" s="82" t="str">
        <f t="shared" si="35"/>
        <v/>
      </c>
      <c r="J69" s="83">
        <f t="shared" si="27"/>
        <v>3.5</v>
      </c>
      <c r="K69" s="95">
        <f t="shared" si="28"/>
        <v>12</v>
      </c>
      <c r="L69" s="85">
        <f t="shared" si="29"/>
        <v>5</v>
      </c>
      <c r="M69" s="86">
        <f t="shared" si="30"/>
        <v>6</v>
      </c>
      <c r="N69" s="87" t="str">
        <f t="shared" si="31"/>
        <v/>
      </c>
      <c r="O69" s="88" t="str">
        <f t="shared" si="36"/>
        <v/>
      </c>
      <c r="P69" s="128"/>
      <c r="Q69" s="90" t="str">
        <f t="shared" si="37"/>
        <v/>
      </c>
      <c r="R69" s="242" t="str">
        <f t="shared" si="39"/>
        <v/>
      </c>
      <c r="S69" s="244" t="str">
        <f t="shared" si="40"/>
        <v/>
      </c>
      <c r="T69" s="93" t="str">
        <f t="shared" si="41"/>
        <v/>
      </c>
      <c r="U69" s="97" t="str">
        <f t="shared" si="42"/>
        <v/>
      </c>
    </row>
    <row r="70" spans="2:21" ht="18" customHeight="1" thickBot="1" x14ac:dyDescent="0.2">
      <c r="B70" s="77">
        <v>16</v>
      </c>
      <c r="C70" s="76"/>
      <c r="D70" s="129"/>
      <c r="E70" s="129"/>
      <c r="F70" s="78"/>
      <c r="G70" s="80"/>
      <c r="H70" s="81"/>
      <c r="I70" s="82" t="str">
        <f t="shared" si="35"/>
        <v/>
      </c>
      <c r="J70" s="83">
        <f t="shared" si="27"/>
        <v>3.5</v>
      </c>
      <c r="K70" s="95">
        <f t="shared" si="28"/>
        <v>12</v>
      </c>
      <c r="L70" s="85">
        <f t="shared" si="29"/>
        <v>5</v>
      </c>
      <c r="M70" s="86">
        <f t="shared" si="30"/>
        <v>6</v>
      </c>
      <c r="N70" s="87" t="str">
        <f t="shared" si="31"/>
        <v/>
      </c>
      <c r="O70" s="88" t="str">
        <f t="shared" si="36"/>
        <v/>
      </c>
      <c r="P70" s="128"/>
      <c r="Q70" s="90" t="str">
        <f t="shared" si="37"/>
        <v/>
      </c>
      <c r="R70" s="242" t="str">
        <f t="shared" si="39"/>
        <v/>
      </c>
      <c r="S70" s="244" t="str">
        <f t="shared" si="40"/>
        <v/>
      </c>
      <c r="T70" s="93" t="str">
        <f t="shared" si="41"/>
        <v/>
      </c>
      <c r="U70" s="97" t="str">
        <f t="shared" si="42"/>
        <v/>
      </c>
    </row>
    <row r="71" spans="2:21" ht="18" customHeight="1" thickBot="1" x14ac:dyDescent="0.2">
      <c r="B71" s="77">
        <v>17</v>
      </c>
      <c r="C71" s="76"/>
      <c r="D71" s="129"/>
      <c r="E71" s="129"/>
      <c r="F71" s="78"/>
      <c r="G71" s="80"/>
      <c r="H71" s="81"/>
      <c r="I71" s="82" t="str">
        <f t="shared" si="35"/>
        <v/>
      </c>
      <c r="J71" s="83">
        <f t="shared" si="27"/>
        <v>3.5</v>
      </c>
      <c r="K71" s="95">
        <f t="shared" si="28"/>
        <v>12</v>
      </c>
      <c r="L71" s="85">
        <f t="shared" si="29"/>
        <v>5</v>
      </c>
      <c r="M71" s="86">
        <f t="shared" si="30"/>
        <v>6</v>
      </c>
      <c r="N71" s="87" t="str">
        <f t="shared" si="31"/>
        <v/>
      </c>
      <c r="O71" s="88" t="str">
        <f t="shared" si="36"/>
        <v/>
      </c>
      <c r="P71" s="128"/>
      <c r="Q71" s="90" t="str">
        <f t="shared" si="37"/>
        <v/>
      </c>
      <c r="R71" s="242" t="str">
        <f t="shared" si="39"/>
        <v/>
      </c>
      <c r="S71" s="244" t="str">
        <f t="shared" si="40"/>
        <v/>
      </c>
      <c r="T71" s="93" t="str">
        <f t="shared" si="41"/>
        <v/>
      </c>
      <c r="U71" s="97" t="str">
        <f t="shared" si="42"/>
        <v/>
      </c>
    </row>
    <row r="72" spans="2:21" ht="18" customHeight="1" thickBot="1" x14ac:dyDescent="0.2">
      <c r="B72" s="77">
        <v>18</v>
      </c>
      <c r="C72" s="76"/>
      <c r="D72" s="129"/>
      <c r="E72" s="129"/>
      <c r="F72" s="78"/>
      <c r="G72" s="80"/>
      <c r="H72" s="81"/>
      <c r="I72" s="82" t="str">
        <f t="shared" si="35"/>
        <v/>
      </c>
      <c r="J72" s="83">
        <f t="shared" si="27"/>
        <v>3.5</v>
      </c>
      <c r="K72" s="95">
        <f t="shared" si="28"/>
        <v>12</v>
      </c>
      <c r="L72" s="85">
        <f t="shared" si="29"/>
        <v>5</v>
      </c>
      <c r="M72" s="86">
        <f t="shared" si="30"/>
        <v>6</v>
      </c>
      <c r="N72" s="87" t="str">
        <f t="shared" si="31"/>
        <v/>
      </c>
      <c r="O72" s="88" t="str">
        <f t="shared" si="36"/>
        <v/>
      </c>
      <c r="P72" s="128"/>
      <c r="Q72" s="90" t="str">
        <f t="shared" si="37"/>
        <v/>
      </c>
      <c r="R72" s="242" t="str">
        <f t="shared" si="39"/>
        <v/>
      </c>
      <c r="S72" s="244" t="str">
        <f t="shared" si="40"/>
        <v/>
      </c>
      <c r="T72" s="93" t="str">
        <f t="shared" si="41"/>
        <v/>
      </c>
      <c r="U72" s="97" t="str">
        <f t="shared" si="42"/>
        <v/>
      </c>
    </row>
    <row r="73" spans="2:21" ht="18" customHeight="1" thickBot="1" x14ac:dyDescent="0.2">
      <c r="B73" s="77">
        <v>19</v>
      </c>
      <c r="C73" s="76"/>
      <c r="D73" s="129"/>
      <c r="E73" s="129"/>
      <c r="F73" s="78"/>
      <c r="G73" s="80"/>
      <c r="H73" s="81"/>
      <c r="I73" s="82" t="str">
        <f t="shared" si="35"/>
        <v/>
      </c>
      <c r="J73" s="83">
        <f t="shared" si="27"/>
        <v>3.5</v>
      </c>
      <c r="K73" s="95">
        <f t="shared" si="28"/>
        <v>12</v>
      </c>
      <c r="L73" s="85">
        <f t="shared" si="29"/>
        <v>5</v>
      </c>
      <c r="M73" s="86">
        <f t="shared" si="30"/>
        <v>6</v>
      </c>
      <c r="N73" s="87" t="str">
        <f t="shared" si="31"/>
        <v/>
      </c>
      <c r="O73" s="88" t="str">
        <f t="shared" si="36"/>
        <v/>
      </c>
      <c r="P73" s="128"/>
      <c r="Q73" s="90" t="str">
        <f t="shared" si="37"/>
        <v/>
      </c>
      <c r="R73" s="242" t="str">
        <f t="shared" si="39"/>
        <v/>
      </c>
      <c r="S73" s="244" t="str">
        <f t="shared" si="40"/>
        <v/>
      </c>
      <c r="T73" s="93" t="str">
        <f t="shared" si="41"/>
        <v/>
      </c>
      <c r="U73" s="97" t="str">
        <f t="shared" si="42"/>
        <v/>
      </c>
    </row>
    <row r="74" spans="2:21" ht="18" customHeight="1" thickBot="1" x14ac:dyDescent="0.2">
      <c r="B74" s="77">
        <v>20</v>
      </c>
      <c r="C74" s="76"/>
      <c r="D74" s="129"/>
      <c r="E74" s="129"/>
      <c r="F74" s="78"/>
      <c r="G74" s="80"/>
      <c r="H74" s="81"/>
      <c r="I74" s="82" t="str">
        <f t="shared" si="35"/>
        <v/>
      </c>
      <c r="J74" s="131">
        <f t="shared" si="27"/>
        <v>3.5</v>
      </c>
      <c r="K74" s="102">
        <f t="shared" si="28"/>
        <v>12</v>
      </c>
      <c r="L74" s="103">
        <f t="shared" si="29"/>
        <v>5</v>
      </c>
      <c r="M74" s="104">
        <f t="shared" si="30"/>
        <v>6</v>
      </c>
      <c r="N74" s="87" t="str">
        <f t="shared" si="31"/>
        <v/>
      </c>
      <c r="O74" s="88" t="str">
        <f t="shared" si="36"/>
        <v/>
      </c>
      <c r="P74" s="128"/>
      <c r="Q74" s="90" t="str">
        <f t="shared" si="37"/>
        <v/>
      </c>
      <c r="R74" s="242" t="str">
        <f t="shared" si="39"/>
        <v/>
      </c>
      <c r="S74" s="244" t="str">
        <f t="shared" si="40"/>
        <v/>
      </c>
      <c r="T74" s="93" t="str">
        <f t="shared" si="41"/>
        <v/>
      </c>
      <c r="U74" s="97" t="str">
        <f t="shared" si="42"/>
        <v/>
      </c>
    </row>
    <row r="75" spans="2:21" ht="7.9" customHeight="1" thickBot="1" x14ac:dyDescent="0.2">
      <c r="B75" s="132"/>
      <c r="C75" s="76"/>
      <c r="D75" s="78"/>
      <c r="E75" s="78"/>
      <c r="F75" s="78"/>
      <c r="G75" s="539"/>
      <c r="H75" s="536">
        <f>SUM(H55:H73)</f>
        <v>100</v>
      </c>
      <c r="I75" s="583" t="s">
        <v>10</v>
      </c>
      <c r="J75" s="83"/>
      <c r="K75" s="86"/>
      <c r="L75" s="86"/>
      <c r="M75" s="86"/>
      <c r="N75" s="545">
        <f>SUM(N55:N74)</f>
        <v>210</v>
      </c>
      <c r="O75" s="133"/>
      <c r="P75" s="100"/>
      <c r="Q75" s="134"/>
      <c r="R75" s="584"/>
      <c r="S75" s="115"/>
      <c r="T75" s="609">
        <f>SUM(T55:T74)</f>
        <v>37015</v>
      </c>
      <c r="U75" s="610">
        <f>SUM(U55:U74)</f>
        <v>6169.166666666667</v>
      </c>
    </row>
    <row r="76" spans="2:21" ht="13.5" x14ac:dyDescent="0.15">
      <c r="B76" s="135"/>
      <c r="C76" s="136"/>
      <c r="D76" s="118" t="s">
        <v>69</v>
      </c>
      <c r="E76" s="118"/>
      <c r="F76" s="118"/>
      <c r="G76" s="539"/>
      <c r="H76" s="536"/>
      <c r="I76" s="583"/>
      <c r="J76" s="119"/>
      <c r="K76" s="119"/>
      <c r="L76" s="119"/>
      <c r="M76" s="119"/>
      <c r="N76" s="545"/>
      <c r="O76" s="120" t="s">
        <v>1</v>
      </c>
      <c r="P76" s="138">
        <f>SUM(P55:P74)</f>
        <v>108</v>
      </c>
      <c r="Q76" s="122" t="s">
        <v>1</v>
      </c>
      <c r="R76" s="584"/>
      <c r="S76" s="139"/>
      <c r="T76" s="609"/>
      <c r="U76" s="610"/>
    </row>
    <row r="77" spans="2:21" s="18" customFormat="1" ht="9.75" customHeight="1" x14ac:dyDescent="0.15">
      <c r="B77" s="141"/>
      <c r="C77" s="141"/>
      <c r="D77" s="142"/>
      <c r="E77" s="142"/>
      <c r="F77" s="142"/>
      <c r="G77" s="143"/>
      <c r="H77" s="144"/>
      <c r="I77" s="143"/>
      <c r="J77" s="145"/>
      <c r="K77" s="145"/>
      <c r="L77" s="145"/>
      <c r="M77" s="145"/>
      <c r="N77" s="146"/>
      <c r="O77" s="147"/>
      <c r="P77" s="148"/>
      <c r="Q77" s="149"/>
      <c r="R77" s="150"/>
      <c r="S77" s="151"/>
      <c r="T77" s="152"/>
      <c r="U77" s="153"/>
    </row>
    <row r="78" spans="2:21" s="5" customFormat="1" ht="17.45" customHeight="1" thickBot="1" x14ac:dyDescent="0.2">
      <c r="B78" s="525" t="s">
        <v>167</v>
      </c>
      <c r="C78" s="550" t="s">
        <v>59</v>
      </c>
      <c r="D78" s="551"/>
      <c r="E78" s="551"/>
      <c r="F78" s="552"/>
      <c r="G78" s="527" t="s">
        <v>55</v>
      </c>
      <c r="H78" s="528" t="s">
        <v>21</v>
      </c>
      <c r="I78" s="528"/>
      <c r="J78" s="529" t="s">
        <v>22</v>
      </c>
      <c r="K78" s="529" t="s">
        <v>22</v>
      </c>
      <c r="L78" s="529" t="s">
        <v>22</v>
      </c>
      <c r="M78" s="530" t="s">
        <v>2</v>
      </c>
      <c r="N78" s="531" t="s">
        <v>5</v>
      </c>
      <c r="O78" s="531"/>
      <c r="P78" s="586" t="s">
        <v>6</v>
      </c>
      <c r="Q78" s="586"/>
      <c r="R78" s="578" t="s">
        <v>3</v>
      </c>
      <c r="S78" s="579"/>
      <c r="T78" s="514" t="s">
        <v>117</v>
      </c>
      <c r="U78" s="512" t="s">
        <v>175</v>
      </c>
    </row>
    <row r="79" spans="2:21" s="5" customFormat="1" ht="13.9" customHeight="1" thickBot="1" x14ac:dyDescent="0.2">
      <c r="B79" s="525"/>
      <c r="C79" s="553"/>
      <c r="D79" s="554"/>
      <c r="E79" s="554"/>
      <c r="F79" s="555"/>
      <c r="G79" s="527"/>
      <c r="H79" s="528" t="s">
        <v>21</v>
      </c>
      <c r="I79" s="528"/>
      <c r="J79" s="529"/>
      <c r="K79" s="529"/>
      <c r="L79" s="529"/>
      <c r="M79" s="530"/>
      <c r="N79" s="531"/>
      <c r="O79" s="531"/>
      <c r="P79" s="586"/>
      <c r="Q79" s="586"/>
      <c r="R79" s="580"/>
      <c r="S79" s="581"/>
      <c r="T79" s="515"/>
      <c r="U79" s="513"/>
    </row>
    <row r="80" spans="2:21" s="5" customFormat="1" ht="18" customHeight="1" thickBot="1" x14ac:dyDescent="0.2">
      <c r="B80" s="77">
        <v>1</v>
      </c>
      <c r="C80" s="154"/>
      <c r="D80" s="616" t="s">
        <v>62</v>
      </c>
      <c r="E80" s="616"/>
      <c r="F80" s="155"/>
      <c r="G80" s="80">
        <v>1300</v>
      </c>
      <c r="H80" s="605" t="s">
        <v>1</v>
      </c>
      <c r="I80" s="605"/>
      <c r="J80" s="156"/>
      <c r="K80" s="157"/>
      <c r="L80" s="158"/>
      <c r="M80" s="86">
        <f t="shared" ref="M80:M86" si="43">$G$9</f>
        <v>6</v>
      </c>
      <c r="N80" s="159">
        <v>10</v>
      </c>
      <c r="O80" s="160" t="str">
        <f t="shared" ref="O80:O101" si="44">IF(ISBLANK(H80),"",H80)</f>
        <v>kg</v>
      </c>
      <c r="P80" s="161">
        <v>1</v>
      </c>
      <c r="Q80" s="162" t="str">
        <f t="shared" ref="Q80:Q101" si="45">IF(ISBLANK(H80),"",H80)</f>
        <v>kg</v>
      </c>
      <c r="R80" s="242">
        <f>IF(ISBLANK(N80),"",N80-P80)</f>
        <v>9</v>
      </c>
      <c r="S80" s="243" t="str">
        <f>IF(ISBLANK(N80),"",O80)</f>
        <v>kg</v>
      </c>
      <c r="T80" s="163">
        <f t="shared" ref="T80:T93" si="46">IF(ISBLANK(N80),"",(N80-P80)*G80)</f>
        <v>11700</v>
      </c>
      <c r="U80" s="164">
        <f t="shared" ref="U80:U94" si="47">IF(ISBLANK(N80),"",T80/M80)</f>
        <v>1950</v>
      </c>
    </row>
    <row r="81" spans="2:21" s="5" customFormat="1" ht="18" customHeight="1" thickBot="1" x14ac:dyDescent="0.2">
      <c r="B81" s="77">
        <v>2</v>
      </c>
      <c r="C81" s="154"/>
      <c r="D81" s="617" t="s">
        <v>63</v>
      </c>
      <c r="E81" s="617"/>
      <c r="F81" s="155"/>
      <c r="G81" s="80">
        <v>1600</v>
      </c>
      <c r="H81" s="605" t="s">
        <v>1</v>
      </c>
      <c r="I81" s="605"/>
      <c r="J81" s="156"/>
      <c r="K81" s="165"/>
      <c r="L81" s="158"/>
      <c r="M81" s="86">
        <f t="shared" si="43"/>
        <v>6</v>
      </c>
      <c r="N81" s="159">
        <v>2</v>
      </c>
      <c r="O81" s="160" t="str">
        <f t="shared" si="44"/>
        <v>kg</v>
      </c>
      <c r="P81" s="161">
        <v>1</v>
      </c>
      <c r="Q81" s="162" t="str">
        <f t="shared" si="45"/>
        <v>kg</v>
      </c>
      <c r="R81" s="242">
        <f t="shared" ref="R81:R93" si="48">IF(ISBLANK(N81),"",N81-P81)</f>
        <v>1</v>
      </c>
      <c r="S81" s="244" t="str">
        <f t="shared" ref="S81:S93" si="49">IF(ISBLANK(N81),"",O81)</f>
        <v>kg</v>
      </c>
      <c r="T81" s="163">
        <f t="shared" si="46"/>
        <v>1600</v>
      </c>
      <c r="U81" s="164">
        <f t="shared" si="47"/>
        <v>266.66666666666669</v>
      </c>
    </row>
    <row r="82" spans="2:21" s="5" customFormat="1" ht="18" customHeight="1" thickBot="1" x14ac:dyDescent="0.2">
      <c r="B82" s="77">
        <v>3</v>
      </c>
      <c r="C82" s="154"/>
      <c r="D82" s="167" t="s">
        <v>64</v>
      </c>
      <c r="E82" s="167"/>
      <c r="F82" s="155"/>
      <c r="G82" s="80">
        <v>3000</v>
      </c>
      <c r="H82" s="605" t="s">
        <v>1</v>
      </c>
      <c r="I82" s="605"/>
      <c r="J82" s="156"/>
      <c r="K82" s="165"/>
      <c r="L82" s="158"/>
      <c r="M82" s="86">
        <f t="shared" si="43"/>
        <v>6</v>
      </c>
      <c r="N82" s="159">
        <v>2</v>
      </c>
      <c r="O82" s="160" t="str">
        <f t="shared" si="44"/>
        <v>kg</v>
      </c>
      <c r="P82" s="161">
        <v>0</v>
      </c>
      <c r="Q82" s="162" t="str">
        <f t="shared" si="45"/>
        <v>kg</v>
      </c>
      <c r="R82" s="242">
        <f t="shared" si="48"/>
        <v>2</v>
      </c>
      <c r="S82" s="244" t="str">
        <f t="shared" si="49"/>
        <v>kg</v>
      </c>
      <c r="T82" s="163">
        <f t="shared" si="46"/>
        <v>6000</v>
      </c>
      <c r="U82" s="164">
        <f t="shared" si="47"/>
        <v>1000</v>
      </c>
    </row>
    <row r="83" spans="2:21" s="5" customFormat="1" ht="18" customHeight="1" thickBot="1" x14ac:dyDescent="0.2">
      <c r="B83" s="77">
        <v>4</v>
      </c>
      <c r="C83" s="154"/>
      <c r="D83" s="167" t="s">
        <v>65</v>
      </c>
      <c r="E83" s="167"/>
      <c r="F83" s="155"/>
      <c r="G83" s="80">
        <v>3000</v>
      </c>
      <c r="H83" s="605" t="s">
        <v>1</v>
      </c>
      <c r="I83" s="605"/>
      <c r="J83" s="156"/>
      <c r="K83" s="165"/>
      <c r="L83" s="158"/>
      <c r="M83" s="86">
        <f t="shared" si="43"/>
        <v>6</v>
      </c>
      <c r="N83" s="159">
        <v>3</v>
      </c>
      <c r="O83" s="160" t="str">
        <f t="shared" si="44"/>
        <v>kg</v>
      </c>
      <c r="P83" s="161">
        <v>0</v>
      </c>
      <c r="Q83" s="162" t="str">
        <f t="shared" si="45"/>
        <v>kg</v>
      </c>
      <c r="R83" s="242">
        <f t="shared" si="48"/>
        <v>3</v>
      </c>
      <c r="S83" s="244" t="str">
        <f t="shared" si="49"/>
        <v>kg</v>
      </c>
      <c r="T83" s="163">
        <f t="shared" si="46"/>
        <v>9000</v>
      </c>
      <c r="U83" s="164">
        <f t="shared" si="47"/>
        <v>1500</v>
      </c>
    </row>
    <row r="84" spans="2:21" s="5" customFormat="1" ht="18" customHeight="1" thickBot="1" x14ac:dyDescent="0.2">
      <c r="B84" s="77">
        <v>5</v>
      </c>
      <c r="C84" s="154"/>
      <c r="D84" s="167" t="s">
        <v>66</v>
      </c>
      <c r="E84" s="167"/>
      <c r="F84" s="155"/>
      <c r="G84" s="80">
        <v>3000</v>
      </c>
      <c r="H84" s="605" t="s">
        <v>1</v>
      </c>
      <c r="I84" s="605"/>
      <c r="J84" s="156"/>
      <c r="K84" s="165"/>
      <c r="L84" s="158"/>
      <c r="M84" s="86">
        <f t="shared" si="43"/>
        <v>6</v>
      </c>
      <c r="N84" s="159">
        <v>2</v>
      </c>
      <c r="O84" s="160" t="str">
        <f t="shared" si="44"/>
        <v>kg</v>
      </c>
      <c r="P84" s="161">
        <v>1</v>
      </c>
      <c r="Q84" s="162" t="str">
        <f t="shared" si="45"/>
        <v>kg</v>
      </c>
      <c r="R84" s="242">
        <f t="shared" si="48"/>
        <v>1</v>
      </c>
      <c r="S84" s="244" t="str">
        <f t="shared" si="49"/>
        <v>kg</v>
      </c>
      <c r="T84" s="163">
        <f t="shared" si="46"/>
        <v>3000</v>
      </c>
      <c r="U84" s="164">
        <f t="shared" si="47"/>
        <v>500</v>
      </c>
    </row>
    <row r="85" spans="2:21" s="5" customFormat="1" ht="18" customHeight="1" thickBot="1" x14ac:dyDescent="0.2">
      <c r="B85" s="77">
        <v>6</v>
      </c>
      <c r="C85" s="64"/>
      <c r="D85" s="167" t="s">
        <v>67</v>
      </c>
      <c r="E85" s="167"/>
      <c r="F85" s="167"/>
      <c r="G85" s="80">
        <v>4000</v>
      </c>
      <c r="H85" s="602" t="s">
        <v>60</v>
      </c>
      <c r="I85" s="602"/>
      <c r="J85" s="168"/>
      <c r="K85" s="169"/>
      <c r="L85" s="170"/>
      <c r="M85" s="86">
        <f t="shared" si="43"/>
        <v>6</v>
      </c>
      <c r="N85" s="159">
        <v>1</v>
      </c>
      <c r="O85" s="160" t="str">
        <f t="shared" si="44"/>
        <v>kg</v>
      </c>
      <c r="P85" s="171">
        <v>0.5</v>
      </c>
      <c r="Q85" s="162" t="str">
        <f t="shared" si="45"/>
        <v>kg</v>
      </c>
      <c r="R85" s="242">
        <f t="shared" si="48"/>
        <v>0.5</v>
      </c>
      <c r="S85" s="244" t="str">
        <f t="shared" si="49"/>
        <v>kg</v>
      </c>
      <c r="T85" s="163">
        <f t="shared" si="46"/>
        <v>2000</v>
      </c>
      <c r="U85" s="164">
        <f t="shared" si="47"/>
        <v>333.33333333333331</v>
      </c>
    </row>
    <row r="86" spans="2:21" s="5" customFormat="1" ht="18" customHeight="1" thickBot="1" x14ac:dyDescent="0.2">
      <c r="B86" s="77">
        <v>7</v>
      </c>
      <c r="C86" s="64"/>
      <c r="D86" s="167" t="s">
        <v>98</v>
      </c>
      <c r="E86" s="167"/>
      <c r="F86" s="167"/>
      <c r="G86" s="80">
        <v>280</v>
      </c>
      <c r="H86" s="602" t="s">
        <v>58</v>
      </c>
      <c r="I86" s="602"/>
      <c r="J86" s="168"/>
      <c r="K86" s="169"/>
      <c r="L86" s="170"/>
      <c r="M86" s="86">
        <f t="shared" si="43"/>
        <v>6</v>
      </c>
      <c r="N86" s="159">
        <v>6</v>
      </c>
      <c r="O86" s="160" t="str">
        <f t="shared" si="44"/>
        <v>袋</v>
      </c>
      <c r="P86" s="171">
        <v>3</v>
      </c>
      <c r="Q86" s="162" t="str">
        <f t="shared" si="45"/>
        <v>袋</v>
      </c>
      <c r="R86" s="242">
        <f t="shared" si="48"/>
        <v>3</v>
      </c>
      <c r="S86" s="244" t="str">
        <f t="shared" si="49"/>
        <v>袋</v>
      </c>
      <c r="T86" s="163">
        <f t="shared" si="46"/>
        <v>840</v>
      </c>
      <c r="U86" s="164">
        <f t="shared" si="47"/>
        <v>140</v>
      </c>
    </row>
    <row r="87" spans="2:21" s="5" customFormat="1" ht="18" customHeight="1" thickBot="1" x14ac:dyDescent="0.2">
      <c r="B87" s="77">
        <v>8</v>
      </c>
      <c r="C87" s="64"/>
      <c r="D87" s="167" t="s">
        <v>68</v>
      </c>
      <c r="E87" s="167"/>
      <c r="F87" s="167"/>
      <c r="G87" s="80">
        <v>300</v>
      </c>
      <c r="H87" s="602" t="s">
        <v>58</v>
      </c>
      <c r="I87" s="602"/>
      <c r="J87" s="168"/>
      <c r="K87" s="169"/>
      <c r="L87" s="170"/>
      <c r="M87" s="86">
        <f t="shared" ref="M87:M100" si="50">$G$9</f>
        <v>6</v>
      </c>
      <c r="N87" s="159">
        <v>3</v>
      </c>
      <c r="O87" s="160" t="str">
        <f t="shared" si="44"/>
        <v>袋</v>
      </c>
      <c r="P87" s="171">
        <v>2</v>
      </c>
      <c r="Q87" s="162" t="str">
        <f t="shared" si="45"/>
        <v>袋</v>
      </c>
      <c r="R87" s="242">
        <f t="shared" si="48"/>
        <v>1</v>
      </c>
      <c r="S87" s="244" t="str">
        <f t="shared" si="49"/>
        <v>袋</v>
      </c>
      <c r="T87" s="163">
        <f t="shared" si="46"/>
        <v>300</v>
      </c>
      <c r="U87" s="164">
        <f t="shared" si="47"/>
        <v>50</v>
      </c>
    </row>
    <row r="88" spans="2:21" s="5" customFormat="1" ht="18" customHeight="1" thickBot="1" x14ac:dyDescent="0.2">
      <c r="B88" s="77">
        <v>9</v>
      </c>
      <c r="C88" s="64"/>
      <c r="D88" s="167" t="s">
        <v>96</v>
      </c>
      <c r="E88" s="167"/>
      <c r="F88" s="167"/>
      <c r="G88" s="80">
        <v>100</v>
      </c>
      <c r="H88" s="602" t="s">
        <v>58</v>
      </c>
      <c r="I88" s="602"/>
      <c r="J88" s="168"/>
      <c r="K88" s="169"/>
      <c r="L88" s="170"/>
      <c r="M88" s="86">
        <f t="shared" si="50"/>
        <v>6</v>
      </c>
      <c r="N88" s="159">
        <v>10</v>
      </c>
      <c r="O88" s="160" t="str">
        <f t="shared" si="44"/>
        <v>袋</v>
      </c>
      <c r="P88" s="171">
        <v>5</v>
      </c>
      <c r="Q88" s="162" t="str">
        <f t="shared" si="45"/>
        <v>袋</v>
      </c>
      <c r="R88" s="242">
        <f t="shared" si="48"/>
        <v>5</v>
      </c>
      <c r="S88" s="244" t="str">
        <f t="shared" si="49"/>
        <v>袋</v>
      </c>
      <c r="T88" s="163">
        <f t="shared" si="46"/>
        <v>500</v>
      </c>
      <c r="U88" s="164">
        <f t="shared" si="47"/>
        <v>83.333333333333329</v>
      </c>
    </row>
    <row r="89" spans="2:21" s="5" customFormat="1" ht="18" customHeight="1" thickBot="1" x14ac:dyDescent="0.2">
      <c r="B89" s="77">
        <v>10</v>
      </c>
      <c r="C89" s="64"/>
      <c r="D89" s="167" t="s">
        <v>97</v>
      </c>
      <c r="E89" s="167"/>
      <c r="F89" s="167"/>
      <c r="G89" s="80">
        <v>300</v>
      </c>
      <c r="H89" s="602" t="s">
        <v>58</v>
      </c>
      <c r="I89" s="602"/>
      <c r="J89" s="168"/>
      <c r="K89" s="169"/>
      <c r="L89" s="170"/>
      <c r="M89" s="86">
        <f t="shared" si="50"/>
        <v>6</v>
      </c>
      <c r="N89" s="159">
        <v>10</v>
      </c>
      <c r="O89" s="160" t="str">
        <f t="shared" si="44"/>
        <v>袋</v>
      </c>
      <c r="P89" s="171">
        <v>2</v>
      </c>
      <c r="Q89" s="162" t="str">
        <f t="shared" si="45"/>
        <v>袋</v>
      </c>
      <c r="R89" s="242">
        <f t="shared" si="48"/>
        <v>8</v>
      </c>
      <c r="S89" s="244" t="str">
        <f t="shared" si="49"/>
        <v>袋</v>
      </c>
      <c r="T89" s="163">
        <f t="shared" si="46"/>
        <v>2400</v>
      </c>
      <c r="U89" s="164">
        <f t="shared" si="47"/>
        <v>400</v>
      </c>
    </row>
    <row r="90" spans="2:21" s="5" customFormat="1" ht="18" customHeight="1" thickBot="1" x14ac:dyDescent="0.2">
      <c r="B90" s="77">
        <v>11</v>
      </c>
      <c r="C90" s="64"/>
      <c r="D90" s="167" t="s">
        <v>99</v>
      </c>
      <c r="E90" s="167"/>
      <c r="F90" s="167"/>
      <c r="G90" s="80">
        <v>120</v>
      </c>
      <c r="H90" s="602" t="s">
        <v>110</v>
      </c>
      <c r="I90" s="602"/>
      <c r="J90" s="168"/>
      <c r="K90" s="169"/>
      <c r="L90" s="170"/>
      <c r="M90" s="86">
        <f t="shared" si="50"/>
        <v>6</v>
      </c>
      <c r="N90" s="159">
        <v>12</v>
      </c>
      <c r="O90" s="160" t="str">
        <f t="shared" si="44"/>
        <v>缶</v>
      </c>
      <c r="P90" s="171">
        <v>2</v>
      </c>
      <c r="Q90" s="162" t="str">
        <f t="shared" si="45"/>
        <v>缶</v>
      </c>
      <c r="R90" s="242">
        <f t="shared" si="48"/>
        <v>10</v>
      </c>
      <c r="S90" s="244" t="str">
        <f t="shared" si="49"/>
        <v>缶</v>
      </c>
      <c r="T90" s="163">
        <f t="shared" si="46"/>
        <v>1200</v>
      </c>
      <c r="U90" s="164">
        <f t="shared" si="47"/>
        <v>200</v>
      </c>
    </row>
    <row r="91" spans="2:21" s="5" customFormat="1" ht="18" customHeight="1" thickBot="1" x14ac:dyDescent="0.2">
      <c r="B91" s="77">
        <v>12</v>
      </c>
      <c r="C91" s="64"/>
      <c r="D91" s="167" t="s">
        <v>100</v>
      </c>
      <c r="E91" s="167"/>
      <c r="F91" s="167"/>
      <c r="G91" s="80">
        <v>120</v>
      </c>
      <c r="H91" s="602" t="s">
        <v>110</v>
      </c>
      <c r="I91" s="602"/>
      <c r="J91" s="168"/>
      <c r="K91" s="169"/>
      <c r="L91" s="170"/>
      <c r="M91" s="86">
        <f t="shared" si="50"/>
        <v>6</v>
      </c>
      <c r="N91" s="159">
        <v>10</v>
      </c>
      <c r="O91" s="160" t="str">
        <f t="shared" si="44"/>
        <v>缶</v>
      </c>
      <c r="P91" s="171">
        <v>2</v>
      </c>
      <c r="Q91" s="162" t="str">
        <f t="shared" si="45"/>
        <v>缶</v>
      </c>
      <c r="R91" s="242">
        <f t="shared" si="48"/>
        <v>8</v>
      </c>
      <c r="S91" s="244" t="str">
        <f t="shared" si="49"/>
        <v>缶</v>
      </c>
      <c r="T91" s="163">
        <f t="shared" si="46"/>
        <v>960</v>
      </c>
      <c r="U91" s="164">
        <f t="shared" si="47"/>
        <v>160</v>
      </c>
    </row>
    <row r="92" spans="2:21" s="5" customFormat="1" ht="18" customHeight="1" thickBot="1" x14ac:dyDescent="0.2">
      <c r="B92" s="77">
        <v>13</v>
      </c>
      <c r="C92" s="64"/>
      <c r="D92" s="167" t="s">
        <v>101</v>
      </c>
      <c r="E92" s="167"/>
      <c r="F92" s="167"/>
      <c r="G92" s="80">
        <v>150</v>
      </c>
      <c r="H92" s="602" t="s">
        <v>110</v>
      </c>
      <c r="I92" s="602"/>
      <c r="J92" s="168"/>
      <c r="K92" s="169"/>
      <c r="L92" s="170"/>
      <c r="M92" s="86">
        <f t="shared" si="50"/>
        <v>6</v>
      </c>
      <c r="N92" s="159">
        <v>5</v>
      </c>
      <c r="O92" s="160" t="str">
        <f t="shared" si="44"/>
        <v>缶</v>
      </c>
      <c r="P92" s="171">
        <v>0</v>
      </c>
      <c r="Q92" s="162" t="str">
        <f t="shared" si="45"/>
        <v>缶</v>
      </c>
      <c r="R92" s="242">
        <f t="shared" si="48"/>
        <v>5</v>
      </c>
      <c r="S92" s="244" t="str">
        <f t="shared" si="49"/>
        <v>缶</v>
      </c>
      <c r="T92" s="163">
        <f t="shared" si="46"/>
        <v>750</v>
      </c>
      <c r="U92" s="164">
        <f t="shared" si="47"/>
        <v>125</v>
      </c>
    </row>
    <row r="93" spans="2:21" s="5" customFormat="1" ht="18" customHeight="1" thickBot="1" x14ac:dyDescent="0.2">
      <c r="B93" s="77">
        <v>14</v>
      </c>
      <c r="C93" s="64"/>
      <c r="D93" s="246" t="s">
        <v>135</v>
      </c>
      <c r="E93" s="246"/>
      <c r="F93" s="167"/>
      <c r="G93" s="80">
        <v>100</v>
      </c>
      <c r="H93" s="602" t="s">
        <v>60</v>
      </c>
      <c r="I93" s="602"/>
      <c r="J93" s="168"/>
      <c r="K93" s="169"/>
      <c r="L93" s="170"/>
      <c r="M93" s="86">
        <f t="shared" si="50"/>
        <v>6</v>
      </c>
      <c r="N93" s="159">
        <v>1</v>
      </c>
      <c r="O93" s="160" t="str">
        <f t="shared" si="44"/>
        <v>kg</v>
      </c>
      <c r="P93" s="171">
        <v>0</v>
      </c>
      <c r="Q93" s="162" t="str">
        <f t="shared" si="45"/>
        <v>kg</v>
      </c>
      <c r="R93" s="242">
        <f t="shared" si="48"/>
        <v>1</v>
      </c>
      <c r="S93" s="244" t="str">
        <f t="shared" si="49"/>
        <v>kg</v>
      </c>
      <c r="T93" s="163">
        <f t="shared" si="46"/>
        <v>100</v>
      </c>
      <c r="U93" s="164">
        <f t="shared" si="47"/>
        <v>16.666666666666668</v>
      </c>
    </row>
    <row r="94" spans="2:21" s="5" customFormat="1" ht="18" customHeight="1" thickBot="1" x14ac:dyDescent="0.2">
      <c r="B94" s="77">
        <v>15</v>
      </c>
      <c r="C94" s="64"/>
      <c r="D94" s="246"/>
      <c r="E94" s="246"/>
      <c r="F94" s="167"/>
      <c r="G94" s="80">
        <v>100</v>
      </c>
      <c r="H94" s="602" t="s">
        <v>60</v>
      </c>
      <c r="I94" s="602"/>
      <c r="J94" s="168"/>
      <c r="K94" s="169"/>
      <c r="L94" s="170"/>
      <c r="M94" s="86">
        <f t="shared" si="50"/>
        <v>6</v>
      </c>
      <c r="N94" s="159">
        <v>2</v>
      </c>
      <c r="O94" s="160" t="str">
        <f t="shared" si="44"/>
        <v>kg</v>
      </c>
      <c r="P94" s="171">
        <v>0</v>
      </c>
      <c r="Q94" s="162" t="str">
        <f t="shared" si="45"/>
        <v>kg</v>
      </c>
      <c r="R94" s="242">
        <f t="shared" ref="R94:R95" si="51">IF(ISBLANK(N94),"",N94-P94)</f>
        <v>2</v>
      </c>
      <c r="S94" s="244" t="str">
        <f t="shared" ref="S94:S95" si="52">IF(ISBLANK(N94),"",O94)</f>
        <v>kg</v>
      </c>
      <c r="T94" s="163">
        <f t="shared" ref="T94:T95" si="53">IF(ISBLANK(N94),"",(N94-P94)*G94)</f>
        <v>200</v>
      </c>
      <c r="U94" s="164">
        <f t="shared" si="47"/>
        <v>33.333333333333336</v>
      </c>
    </row>
    <row r="95" spans="2:21" s="5" customFormat="1" ht="18" customHeight="1" thickBot="1" x14ac:dyDescent="0.2">
      <c r="B95" s="77">
        <v>16</v>
      </c>
      <c r="C95" s="64"/>
      <c r="D95" s="246"/>
      <c r="E95" s="246"/>
      <c r="F95" s="167"/>
      <c r="G95" s="80"/>
      <c r="H95" s="602"/>
      <c r="I95" s="602"/>
      <c r="J95" s="168"/>
      <c r="K95" s="169"/>
      <c r="L95" s="170"/>
      <c r="M95" s="86">
        <f t="shared" si="50"/>
        <v>6</v>
      </c>
      <c r="N95" s="159"/>
      <c r="O95" s="160" t="str">
        <f t="shared" si="44"/>
        <v/>
      </c>
      <c r="P95" s="171"/>
      <c r="Q95" s="162" t="str">
        <f t="shared" si="45"/>
        <v/>
      </c>
      <c r="R95" s="242" t="str">
        <f t="shared" si="51"/>
        <v/>
      </c>
      <c r="S95" s="244" t="str">
        <f t="shared" si="52"/>
        <v/>
      </c>
      <c r="T95" s="163" t="str">
        <f t="shared" si="53"/>
        <v/>
      </c>
      <c r="U95" s="164" t="str">
        <f t="shared" ref="U95:U101" si="54">IF(ISBLANK(N95),"",T95/M95)</f>
        <v/>
      </c>
    </row>
    <row r="96" spans="2:21" s="5" customFormat="1" ht="18" customHeight="1" thickBot="1" x14ac:dyDescent="0.2">
      <c r="B96" s="77">
        <v>17</v>
      </c>
      <c r="C96" s="64"/>
      <c r="D96" s="246"/>
      <c r="E96" s="246"/>
      <c r="F96" s="167"/>
      <c r="G96" s="80"/>
      <c r="H96" s="602"/>
      <c r="I96" s="602"/>
      <c r="J96" s="168"/>
      <c r="K96" s="169"/>
      <c r="L96" s="170"/>
      <c r="M96" s="86">
        <f t="shared" si="50"/>
        <v>6</v>
      </c>
      <c r="N96" s="159"/>
      <c r="O96" s="160" t="str">
        <f t="shared" si="44"/>
        <v/>
      </c>
      <c r="P96" s="171"/>
      <c r="Q96" s="162" t="str">
        <f t="shared" si="45"/>
        <v/>
      </c>
      <c r="R96" s="242" t="str">
        <f t="shared" ref="R96:R101" si="55">IF(ISBLANK(N96),"",N96-P96)</f>
        <v/>
      </c>
      <c r="S96" s="244" t="str">
        <f t="shared" ref="S96:S101" si="56">IF(ISBLANK(N96),"",O96)</f>
        <v/>
      </c>
      <c r="T96" s="163" t="str">
        <f t="shared" ref="T96:T101" si="57">IF(ISBLANK(N96),"",(N96-P96)*G96)</f>
        <v/>
      </c>
      <c r="U96" s="164" t="str">
        <f t="shared" si="54"/>
        <v/>
      </c>
    </row>
    <row r="97" spans="2:21" s="5" customFormat="1" ht="18" customHeight="1" thickBot="1" x14ac:dyDescent="0.2">
      <c r="B97" s="77">
        <v>18</v>
      </c>
      <c r="C97" s="64"/>
      <c r="D97" s="246"/>
      <c r="E97" s="246"/>
      <c r="F97" s="167"/>
      <c r="G97" s="80"/>
      <c r="H97" s="602"/>
      <c r="I97" s="602"/>
      <c r="J97" s="168"/>
      <c r="K97" s="169"/>
      <c r="L97" s="170"/>
      <c r="M97" s="86">
        <f t="shared" si="50"/>
        <v>6</v>
      </c>
      <c r="N97" s="159"/>
      <c r="O97" s="160" t="str">
        <f t="shared" si="44"/>
        <v/>
      </c>
      <c r="P97" s="171"/>
      <c r="Q97" s="162" t="str">
        <f t="shared" si="45"/>
        <v/>
      </c>
      <c r="R97" s="242" t="str">
        <f t="shared" si="55"/>
        <v/>
      </c>
      <c r="S97" s="244" t="str">
        <f t="shared" si="56"/>
        <v/>
      </c>
      <c r="T97" s="163" t="str">
        <f t="shared" si="57"/>
        <v/>
      </c>
      <c r="U97" s="164" t="str">
        <f t="shared" si="54"/>
        <v/>
      </c>
    </row>
    <row r="98" spans="2:21" s="5" customFormat="1" ht="18" customHeight="1" thickBot="1" x14ac:dyDescent="0.2">
      <c r="B98" s="77">
        <v>19</v>
      </c>
      <c r="C98" s="64"/>
      <c r="D98" s="246"/>
      <c r="E98" s="246"/>
      <c r="F98" s="167"/>
      <c r="G98" s="80"/>
      <c r="H98" s="602"/>
      <c r="I98" s="602"/>
      <c r="J98" s="168"/>
      <c r="K98" s="169"/>
      <c r="L98" s="170"/>
      <c r="M98" s="86">
        <f t="shared" si="50"/>
        <v>6</v>
      </c>
      <c r="N98" s="159"/>
      <c r="O98" s="160" t="str">
        <f t="shared" si="44"/>
        <v/>
      </c>
      <c r="P98" s="171"/>
      <c r="Q98" s="162" t="str">
        <f t="shared" si="45"/>
        <v/>
      </c>
      <c r="R98" s="242" t="str">
        <f t="shared" si="55"/>
        <v/>
      </c>
      <c r="S98" s="244" t="str">
        <f t="shared" si="56"/>
        <v/>
      </c>
      <c r="T98" s="163" t="str">
        <f t="shared" si="57"/>
        <v/>
      </c>
      <c r="U98" s="164" t="str">
        <f t="shared" si="54"/>
        <v/>
      </c>
    </row>
    <row r="99" spans="2:21" s="5" customFormat="1" ht="18" customHeight="1" thickBot="1" x14ac:dyDescent="0.2">
      <c r="B99" s="77">
        <v>20</v>
      </c>
      <c r="C99" s="64"/>
      <c r="D99" s="246"/>
      <c r="E99" s="246"/>
      <c r="F99" s="167"/>
      <c r="G99" s="80"/>
      <c r="H99" s="602"/>
      <c r="I99" s="602"/>
      <c r="J99" s="168"/>
      <c r="K99" s="169"/>
      <c r="L99" s="170"/>
      <c r="M99" s="86">
        <f t="shared" si="50"/>
        <v>6</v>
      </c>
      <c r="N99" s="159"/>
      <c r="O99" s="160" t="str">
        <f t="shared" si="44"/>
        <v/>
      </c>
      <c r="P99" s="171"/>
      <c r="Q99" s="162" t="str">
        <f t="shared" si="45"/>
        <v/>
      </c>
      <c r="R99" s="242" t="str">
        <f t="shared" si="55"/>
        <v/>
      </c>
      <c r="S99" s="244" t="str">
        <f t="shared" si="56"/>
        <v/>
      </c>
      <c r="T99" s="163" t="str">
        <f t="shared" si="57"/>
        <v/>
      </c>
      <c r="U99" s="164" t="str">
        <f t="shared" si="54"/>
        <v/>
      </c>
    </row>
    <row r="100" spans="2:21" s="5" customFormat="1" ht="18" customHeight="1" thickBot="1" x14ac:dyDescent="0.2">
      <c r="B100" s="77">
        <v>21</v>
      </c>
      <c r="C100" s="64"/>
      <c r="D100" s="591"/>
      <c r="E100" s="591"/>
      <c r="F100" s="167"/>
      <c r="G100" s="80"/>
      <c r="H100" s="602"/>
      <c r="I100" s="602"/>
      <c r="J100" s="168"/>
      <c r="K100" s="169"/>
      <c r="L100" s="170"/>
      <c r="M100" s="86">
        <f t="shared" si="50"/>
        <v>6</v>
      </c>
      <c r="N100" s="159"/>
      <c r="O100" s="160" t="str">
        <f t="shared" si="44"/>
        <v/>
      </c>
      <c r="P100" s="171"/>
      <c r="Q100" s="162" t="str">
        <f t="shared" si="45"/>
        <v/>
      </c>
      <c r="R100" s="242" t="str">
        <f t="shared" si="55"/>
        <v/>
      </c>
      <c r="S100" s="244" t="str">
        <f t="shared" si="56"/>
        <v/>
      </c>
      <c r="T100" s="163" t="str">
        <f t="shared" si="57"/>
        <v/>
      </c>
      <c r="U100" s="164" t="str">
        <f t="shared" si="54"/>
        <v/>
      </c>
    </row>
    <row r="101" spans="2:21" s="5" customFormat="1" ht="18" customHeight="1" thickBot="1" x14ac:dyDescent="0.2">
      <c r="B101" s="77">
        <v>22</v>
      </c>
      <c r="C101" s="64"/>
      <c r="D101" s="591"/>
      <c r="E101" s="591"/>
      <c r="F101" s="167"/>
      <c r="G101" s="80"/>
      <c r="H101" s="602"/>
      <c r="I101" s="602"/>
      <c r="J101" s="172"/>
      <c r="K101" s="173"/>
      <c r="L101" s="174"/>
      <c r="M101" s="104">
        <f>$G$9</f>
        <v>6</v>
      </c>
      <c r="N101" s="159"/>
      <c r="O101" s="160" t="str">
        <f t="shared" si="44"/>
        <v/>
      </c>
      <c r="P101" s="171"/>
      <c r="Q101" s="162" t="str">
        <f t="shared" si="45"/>
        <v/>
      </c>
      <c r="R101" s="242" t="str">
        <f t="shared" si="55"/>
        <v/>
      </c>
      <c r="S101" s="244" t="str">
        <f t="shared" si="56"/>
        <v/>
      </c>
      <c r="T101" s="163" t="str">
        <f t="shared" si="57"/>
        <v/>
      </c>
      <c r="U101" s="164" t="str">
        <f t="shared" si="54"/>
        <v/>
      </c>
    </row>
    <row r="102" spans="2:21" ht="7.9" customHeight="1" x14ac:dyDescent="0.15">
      <c r="B102" s="132"/>
      <c r="C102" s="76"/>
      <c r="D102" s="78"/>
      <c r="E102" s="78"/>
      <c r="F102" s="78"/>
      <c r="G102" s="614"/>
      <c r="H102" s="615"/>
      <c r="I102" s="614"/>
      <c r="J102" s="83"/>
      <c r="K102" s="86"/>
      <c r="L102" s="86"/>
      <c r="M102" s="86"/>
      <c r="N102" s="611"/>
      <c r="O102" s="175"/>
      <c r="P102" s="247"/>
      <c r="Q102" s="248"/>
      <c r="R102" s="546"/>
      <c r="S102" s="546"/>
      <c r="T102" s="609">
        <f>SUM(T80:T101)</f>
        <v>40550</v>
      </c>
      <c r="U102" s="610">
        <f>SUM(U80:U101)</f>
        <v>6758.3333333333321</v>
      </c>
    </row>
    <row r="103" spans="2:21" ht="13.5" x14ac:dyDescent="0.15">
      <c r="B103" s="135"/>
      <c r="C103" s="136"/>
      <c r="D103" s="118" t="s">
        <v>69</v>
      </c>
      <c r="E103" s="118"/>
      <c r="F103" s="118"/>
      <c r="G103" s="604"/>
      <c r="H103" s="540"/>
      <c r="I103" s="604"/>
      <c r="J103" s="119"/>
      <c r="K103" s="119"/>
      <c r="L103" s="119"/>
      <c r="M103" s="119"/>
      <c r="N103" s="543"/>
      <c r="O103" s="177"/>
      <c r="P103" s="178"/>
      <c r="Q103" s="218"/>
      <c r="R103" s="549"/>
      <c r="S103" s="549"/>
      <c r="T103" s="609"/>
      <c r="U103" s="610"/>
    </row>
    <row r="104" spans="2:21" ht="9" customHeight="1" x14ac:dyDescent="0.15">
      <c r="B104" s="107"/>
      <c r="C104" s="107"/>
      <c r="D104" s="109"/>
      <c r="E104" s="109"/>
      <c r="F104" s="109"/>
      <c r="G104" s="179"/>
      <c r="H104" s="180"/>
      <c r="I104" s="179"/>
      <c r="J104" s="111"/>
      <c r="K104" s="111"/>
      <c r="L104" s="111"/>
      <c r="M104" s="111"/>
      <c r="N104" s="181"/>
      <c r="O104" s="182"/>
      <c r="P104" s="183"/>
      <c r="Q104" s="183"/>
      <c r="R104" s="150"/>
      <c r="S104" s="150"/>
      <c r="T104" s="184"/>
      <c r="U104" s="153"/>
    </row>
    <row r="105" spans="2:21" s="5" customFormat="1" ht="16.899999999999999" customHeight="1" thickBot="1" x14ac:dyDescent="0.2">
      <c r="B105" s="525" t="s">
        <v>70</v>
      </c>
      <c r="C105" s="526" t="s">
        <v>53</v>
      </c>
      <c r="D105" s="526"/>
      <c r="E105" s="526"/>
      <c r="F105" s="526"/>
      <c r="G105" s="527" t="s">
        <v>20</v>
      </c>
      <c r="H105" s="528" t="s">
        <v>21</v>
      </c>
      <c r="I105" s="528"/>
      <c r="J105" s="529" t="s">
        <v>22</v>
      </c>
      <c r="K105" s="529" t="s">
        <v>22</v>
      </c>
      <c r="L105" s="529" t="s">
        <v>22</v>
      </c>
      <c r="M105" s="530" t="s">
        <v>2</v>
      </c>
      <c r="N105" s="531" t="s">
        <v>5</v>
      </c>
      <c r="O105" s="531"/>
      <c r="P105" s="512" t="s">
        <v>6</v>
      </c>
      <c r="Q105" s="512"/>
      <c r="R105" s="578" t="s">
        <v>3</v>
      </c>
      <c r="S105" s="579"/>
      <c r="T105" s="514" t="s">
        <v>117</v>
      </c>
      <c r="U105" s="512" t="s">
        <v>175</v>
      </c>
    </row>
    <row r="106" spans="2:21" s="5" customFormat="1" ht="15" customHeight="1" thickBot="1" x14ac:dyDescent="0.2">
      <c r="B106" s="525"/>
      <c r="C106" s="526"/>
      <c r="D106" s="526"/>
      <c r="E106" s="526"/>
      <c r="F106" s="526"/>
      <c r="G106" s="527"/>
      <c r="H106" s="528" t="s">
        <v>21</v>
      </c>
      <c r="I106" s="528"/>
      <c r="J106" s="529"/>
      <c r="K106" s="529"/>
      <c r="L106" s="529"/>
      <c r="M106" s="530"/>
      <c r="N106" s="531"/>
      <c r="O106" s="531"/>
      <c r="P106" s="512"/>
      <c r="Q106" s="512"/>
      <c r="R106" s="580"/>
      <c r="S106" s="581"/>
      <c r="T106" s="515"/>
      <c r="U106" s="513"/>
    </row>
    <row r="107" spans="2:21" s="5" customFormat="1" ht="18" customHeight="1" thickBot="1" x14ac:dyDescent="0.2">
      <c r="B107" s="185">
        <v>1</v>
      </c>
      <c r="C107" s="186"/>
      <c r="D107" s="78" t="s">
        <v>71</v>
      </c>
      <c r="E107" s="78"/>
      <c r="F107" s="155"/>
      <c r="G107" s="187">
        <v>90</v>
      </c>
      <c r="H107" s="605" t="s">
        <v>110</v>
      </c>
      <c r="I107" s="605"/>
      <c r="J107" s="188"/>
      <c r="K107" s="189"/>
      <c r="L107" s="190"/>
      <c r="M107" s="191">
        <f t="shared" ref="M107:M116" si="58">$G$9</f>
        <v>6</v>
      </c>
      <c r="N107" s="159">
        <v>20</v>
      </c>
      <c r="O107" s="160" t="str">
        <f t="shared" ref="O107:O116" si="59">IF(ISBLANK(H107),"",H107)</f>
        <v>缶</v>
      </c>
      <c r="P107" s="161">
        <v>5</v>
      </c>
      <c r="Q107" s="162" t="str">
        <f t="shared" ref="Q107:Q116" si="60">IF(ISBLANK(H107),"",H107)</f>
        <v>缶</v>
      </c>
      <c r="R107" s="242">
        <f>IF(ISBLANK(N107),"",N107-P107)</f>
        <v>15</v>
      </c>
      <c r="S107" s="244" t="str">
        <f t="shared" ref="S107:S113" si="61">IF(ISBLANK(N107),"",O107)</f>
        <v>缶</v>
      </c>
      <c r="T107" s="163">
        <f t="shared" ref="T107:T114" si="62">IF(ISBLANK(N107),"",(N107-P107)*G107)</f>
        <v>1350</v>
      </c>
      <c r="U107" s="192">
        <f t="shared" ref="U107:U114" si="63">IF(ISBLANK(N107),"",T107/M107)</f>
        <v>225</v>
      </c>
    </row>
    <row r="108" spans="2:21" s="5" customFormat="1" ht="18" customHeight="1" thickBot="1" x14ac:dyDescent="0.2">
      <c r="B108" s="185">
        <v>2</v>
      </c>
      <c r="C108" s="186"/>
      <c r="D108" s="78" t="s">
        <v>72</v>
      </c>
      <c r="E108" s="78"/>
      <c r="F108" s="155"/>
      <c r="G108" s="187">
        <v>90</v>
      </c>
      <c r="H108" s="605" t="s">
        <v>110</v>
      </c>
      <c r="I108" s="605"/>
      <c r="J108" s="188"/>
      <c r="K108" s="193"/>
      <c r="L108" s="190"/>
      <c r="M108" s="191">
        <f t="shared" si="58"/>
        <v>6</v>
      </c>
      <c r="N108" s="159">
        <v>10</v>
      </c>
      <c r="O108" s="160" t="str">
        <f t="shared" si="59"/>
        <v>缶</v>
      </c>
      <c r="P108" s="161">
        <v>3</v>
      </c>
      <c r="Q108" s="162" t="str">
        <f t="shared" si="60"/>
        <v>缶</v>
      </c>
      <c r="R108" s="242">
        <f t="shared" ref="R108:R114" si="64">IF(ISBLANK(N108),"",N108-P108)</f>
        <v>7</v>
      </c>
      <c r="S108" s="244" t="str">
        <f t="shared" si="61"/>
        <v>缶</v>
      </c>
      <c r="T108" s="163">
        <f t="shared" si="62"/>
        <v>630</v>
      </c>
      <c r="U108" s="164">
        <f t="shared" si="63"/>
        <v>105</v>
      </c>
    </row>
    <row r="109" spans="2:21" s="5" customFormat="1" ht="18" customHeight="1" thickBot="1" x14ac:dyDescent="0.2">
      <c r="B109" s="185">
        <v>3</v>
      </c>
      <c r="C109" s="186"/>
      <c r="D109" s="78" t="s">
        <v>73</v>
      </c>
      <c r="E109" s="78"/>
      <c r="F109" s="155"/>
      <c r="G109" s="187">
        <v>90</v>
      </c>
      <c r="H109" s="605" t="s">
        <v>110</v>
      </c>
      <c r="I109" s="605"/>
      <c r="J109" s="188"/>
      <c r="K109" s="193"/>
      <c r="L109" s="190"/>
      <c r="M109" s="191">
        <f t="shared" si="58"/>
        <v>6</v>
      </c>
      <c r="N109" s="159">
        <v>10</v>
      </c>
      <c r="O109" s="160" t="str">
        <f t="shared" si="59"/>
        <v>缶</v>
      </c>
      <c r="P109" s="161">
        <v>6</v>
      </c>
      <c r="Q109" s="162" t="str">
        <f t="shared" si="60"/>
        <v>缶</v>
      </c>
      <c r="R109" s="242">
        <f t="shared" si="64"/>
        <v>4</v>
      </c>
      <c r="S109" s="244" t="str">
        <f t="shared" si="61"/>
        <v>缶</v>
      </c>
      <c r="T109" s="163">
        <f t="shared" si="62"/>
        <v>360</v>
      </c>
      <c r="U109" s="164">
        <f t="shared" si="63"/>
        <v>60</v>
      </c>
    </row>
    <row r="110" spans="2:21" s="5" customFormat="1" ht="18" customHeight="1" thickBot="1" x14ac:dyDescent="0.2">
      <c r="B110" s="185">
        <v>4</v>
      </c>
      <c r="C110" s="186"/>
      <c r="D110" s="78" t="s">
        <v>74</v>
      </c>
      <c r="E110" s="78"/>
      <c r="F110" s="155"/>
      <c r="G110" s="187">
        <v>90</v>
      </c>
      <c r="H110" s="605" t="s">
        <v>110</v>
      </c>
      <c r="I110" s="605"/>
      <c r="J110" s="188"/>
      <c r="K110" s="193"/>
      <c r="L110" s="190"/>
      <c r="M110" s="191">
        <f t="shared" si="58"/>
        <v>6</v>
      </c>
      <c r="N110" s="159">
        <v>10</v>
      </c>
      <c r="O110" s="160" t="str">
        <f t="shared" si="59"/>
        <v>缶</v>
      </c>
      <c r="P110" s="161">
        <v>3</v>
      </c>
      <c r="Q110" s="162" t="str">
        <f t="shared" si="60"/>
        <v>缶</v>
      </c>
      <c r="R110" s="242">
        <f t="shared" si="64"/>
        <v>7</v>
      </c>
      <c r="S110" s="244" t="str">
        <f t="shared" si="61"/>
        <v>缶</v>
      </c>
      <c r="T110" s="163">
        <f t="shared" si="62"/>
        <v>630</v>
      </c>
      <c r="U110" s="164">
        <f t="shared" si="63"/>
        <v>105</v>
      </c>
    </row>
    <row r="111" spans="2:21" s="5" customFormat="1" ht="18" customHeight="1" thickBot="1" x14ac:dyDescent="0.2">
      <c r="B111" s="185">
        <v>5</v>
      </c>
      <c r="C111" s="186"/>
      <c r="D111" s="606" t="s">
        <v>75</v>
      </c>
      <c r="E111" s="606"/>
      <c r="F111" s="155"/>
      <c r="G111" s="187">
        <v>100</v>
      </c>
      <c r="H111" s="605" t="s">
        <v>110</v>
      </c>
      <c r="I111" s="605"/>
      <c r="J111" s="188"/>
      <c r="K111" s="193"/>
      <c r="L111" s="190"/>
      <c r="M111" s="191">
        <f t="shared" si="58"/>
        <v>6</v>
      </c>
      <c r="N111" s="159">
        <v>10</v>
      </c>
      <c r="O111" s="160" t="str">
        <f t="shared" si="59"/>
        <v>缶</v>
      </c>
      <c r="P111" s="161">
        <v>2</v>
      </c>
      <c r="Q111" s="162" t="str">
        <f t="shared" si="60"/>
        <v>缶</v>
      </c>
      <c r="R111" s="242">
        <f t="shared" si="64"/>
        <v>8</v>
      </c>
      <c r="S111" s="244" t="str">
        <f t="shared" si="61"/>
        <v>缶</v>
      </c>
      <c r="T111" s="163">
        <f t="shared" si="62"/>
        <v>800</v>
      </c>
      <c r="U111" s="164">
        <f t="shared" si="63"/>
        <v>133.33333333333334</v>
      </c>
    </row>
    <row r="112" spans="2:21" s="5" customFormat="1" ht="18" customHeight="1" thickBot="1" x14ac:dyDescent="0.2">
      <c r="B112" s="185">
        <v>6</v>
      </c>
      <c r="C112" s="167"/>
      <c r="D112" s="249" t="s">
        <v>76</v>
      </c>
      <c r="E112" s="249"/>
      <c r="F112" s="167"/>
      <c r="G112" s="195">
        <v>70</v>
      </c>
      <c r="H112" s="602" t="s">
        <v>45</v>
      </c>
      <c r="I112" s="602"/>
      <c r="J112" s="196"/>
      <c r="K112" s="197"/>
      <c r="L112" s="198"/>
      <c r="M112" s="191">
        <f t="shared" si="58"/>
        <v>6</v>
      </c>
      <c r="N112" s="159">
        <v>10</v>
      </c>
      <c r="O112" s="160" t="str">
        <f t="shared" si="59"/>
        <v>缶</v>
      </c>
      <c r="P112" s="171">
        <v>0</v>
      </c>
      <c r="Q112" s="162" t="str">
        <f t="shared" si="60"/>
        <v>缶</v>
      </c>
      <c r="R112" s="242">
        <f t="shared" si="64"/>
        <v>10</v>
      </c>
      <c r="S112" s="244" t="str">
        <f t="shared" si="61"/>
        <v>缶</v>
      </c>
      <c r="T112" s="163">
        <f t="shared" si="62"/>
        <v>700</v>
      </c>
      <c r="U112" s="164">
        <f t="shared" si="63"/>
        <v>116.66666666666667</v>
      </c>
    </row>
    <row r="113" spans="2:21" s="5" customFormat="1" ht="18" customHeight="1" thickBot="1" x14ac:dyDescent="0.2">
      <c r="B113" s="185">
        <v>7</v>
      </c>
      <c r="C113" s="167"/>
      <c r="D113" s="249" t="s">
        <v>102</v>
      </c>
      <c r="E113" s="249"/>
      <c r="F113" s="167"/>
      <c r="G113" s="195">
        <v>90</v>
      </c>
      <c r="H113" s="602" t="s">
        <v>45</v>
      </c>
      <c r="I113" s="602"/>
      <c r="J113" s="196"/>
      <c r="K113" s="197"/>
      <c r="L113" s="198"/>
      <c r="M113" s="191">
        <f t="shared" si="58"/>
        <v>6</v>
      </c>
      <c r="N113" s="159">
        <v>10</v>
      </c>
      <c r="O113" s="160" t="str">
        <f t="shared" si="59"/>
        <v>缶</v>
      </c>
      <c r="P113" s="171">
        <v>0</v>
      </c>
      <c r="Q113" s="162" t="str">
        <f t="shared" si="60"/>
        <v>缶</v>
      </c>
      <c r="R113" s="242">
        <f t="shared" si="64"/>
        <v>10</v>
      </c>
      <c r="S113" s="244" t="str">
        <f t="shared" si="61"/>
        <v>缶</v>
      </c>
      <c r="T113" s="163">
        <f t="shared" si="62"/>
        <v>900</v>
      </c>
      <c r="U113" s="164">
        <f t="shared" si="63"/>
        <v>150</v>
      </c>
    </row>
    <row r="114" spans="2:21" s="5" customFormat="1" ht="18" customHeight="1" thickBot="1" x14ac:dyDescent="0.2">
      <c r="B114" s="185">
        <v>8</v>
      </c>
      <c r="C114" s="167"/>
      <c r="D114" s="591"/>
      <c r="E114" s="591"/>
      <c r="F114" s="167"/>
      <c r="G114" s="195"/>
      <c r="H114" s="602"/>
      <c r="I114" s="602"/>
      <c r="J114" s="196"/>
      <c r="K114" s="197"/>
      <c r="L114" s="198"/>
      <c r="M114" s="191">
        <f t="shared" si="58"/>
        <v>6</v>
      </c>
      <c r="N114" s="159"/>
      <c r="O114" s="160" t="str">
        <f t="shared" si="59"/>
        <v/>
      </c>
      <c r="P114" s="171"/>
      <c r="Q114" s="162" t="str">
        <f t="shared" si="60"/>
        <v/>
      </c>
      <c r="R114" s="242" t="str">
        <f t="shared" si="64"/>
        <v/>
      </c>
      <c r="S114" s="244" t="str">
        <f>IF(ISBLANK(N114),"",O114)</f>
        <v/>
      </c>
      <c r="T114" s="163" t="str">
        <f t="shared" si="62"/>
        <v/>
      </c>
      <c r="U114" s="164" t="str">
        <f t="shared" si="63"/>
        <v/>
      </c>
    </row>
    <row r="115" spans="2:21" s="5" customFormat="1" ht="18" customHeight="1" thickBot="1" x14ac:dyDescent="0.2">
      <c r="B115" s="185">
        <v>9</v>
      </c>
      <c r="C115" s="167"/>
      <c r="D115" s="263"/>
      <c r="E115" s="263"/>
      <c r="F115" s="167"/>
      <c r="G115" s="195"/>
      <c r="H115" s="602"/>
      <c r="I115" s="602"/>
      <c r="J115" s="196"/>
      <c r="K115" s="197"/>
      <c r="L115" s="198"/>
      <c r="M115" s="191">
        <f t="shared" si="58"/>
        <v>6</v>
      </c>
      <c r="N115" s="159"/>
      <c r="O115" s="160" t="str">
        <f t="shared" si="59"/>
        <v/>
      </c>
      <c r="P115" s="171"/>
      <c r="Q115" s="162" t="str">
        <f t="shared" si="60"/>
        <v/>
      </c>
      <c r="R115" s="242" t="str">
        <f t="shared" ref="R115:R116" si="65">IF(ISBLANK(N115),"",N115-P115)</f>
        <v/>
      </c>
      <c r="S115" s="244" t="str">
        <f t="shared" ref="S115:S116" si="66">IF(ISBLANK(N115),"",O115)</f>
        <v/>
      </c>
      <c r="T115" s="163" t="str">
        <f t="shared" ref="T115:T116" si="67">IF(ISBLANK(N115),"",(N115-P115)*G115)</f>
        <v/>
      </c>
      <c r="U115" s="164" t="str">
        <f t="shared" ref="U115:U116" si="68">IF(ISBLANK(N115),"",T115/M115)</f>
        <v/>
      </c>
    </row>
    <row r="116" spans="2:21" s="5" customFormat="1" ht="18" customHeight="1" thickBot="1" x14ac:dyDescent="0.2">
      <c r="B116" s="185">
        <v>10</v>
      </c>
      <c r="C116" s="167"/>
      <c r="D116" s="591"/>
      <c r="E116" s="591"/>
      <c r="F116" s="167"/>
      <c r="G116" s="195"/>
      <c r="H116" s="602"/>
      <c r="I116" s="602"/>
      <c r="J116" s="199"/>
      <c r="K116" s="200"/>
      <c r="L116" s="201"/>
      <c r="M116" s="202">
        <f t="shared" si="58"/>
        <v>6</v>
      </c>
      <c r="N116" s="159"/>
      <c r="O116" s="160" t="str">
        <f t="shared" si="59"/>
        <v/>
      </c>
      <c r="P116" s="171"/>
      <c r="Q116" s="162" t="str">
        <f t="shared" si="60"/>
        <v/>
      </c>
      <c r="R116" s="242" t="str">
        <f t="shared" si="65"/>
        <v/>
      </c>
      <c r="S116" s="244" t="str">
        <f t="shared" si="66"/>
        <v/>
      </c>
      <c r="T116" s="163" t="str">
        <f t="shared" si="67"/>
        <v/>
      </c>
      <c r="U116" s="164" t="str">
        <f t="shared" si="68"/>
        <v/>
      </c>
    </row>
    <row r="117" spans="2:21" ht="7.9" customHeight="1" x14ac:dyDescent="0.15">
      <c r="B117" s="77"/>
      <c r="C117" s="78"/>
      <c r="D117" s="78"/>
      <c r="E117" s="78"/>
      <c r="F117" s="78"/>
      <c r="G117" s="614"/>
      <c r="H117" s="615"/>
      <c r="I117" s="614"/>
      <c r="J117" s="83"/>
      <c r="K117" s="86"/>
      <c r="L117" s="86"/>
      <c r="M117" s="86"/>
      <c r="N117" s="611"/>
      <c r="O117" s="175"/>
      <c r="P117" s="78"/>
      <c r="Q117" s="78"/>
      <c r="R117" s="544"/>
      <c r="S117" s="205"/>
      <c r="T117" s="609">
        <f>SUM(T107:T116)</f>
        <v>5370</v>
      </c>
      <c r="U117" s="610">
        <f>SUM(U107:U116)</f>
        <v>895</v>
      </c>
    </row>
    <row r="118" spans="2:21" ht="13.5" x14ac:dyDescent="0.15">
      <c r="B118" s="116"/>
      <c r="C118" s="117"/>
      <c r="D118" s="118" t="s">
        <v>69</v>
      </c>
      <c r="E118" s="118"/>
      <c r="F118" s="118"/>
      <c r="G118" s="604"/>
      <c r="H118" s="540"/>
      <c r="I118" s="604"/>
      <c r="J118" s="119"/>
      <c r="K118" s="119"/>
      <c r="L118" s="119"/>
      <c r="M118" s="119"/>
      <c r="N118" s="543"/>
      <c r="O118" s="177"/>
      <c r="P118" s="178"/>
      <c r="Q118" s="178"/>
      <c r="R118" s="544"/>
      <c r="S118" s="207"/>
      <c r="T118" s="609"/>
      <c r="U118" s="610"/>
    </row>
    <row r="119" spans="2:21" ht="9" customHeight="1" x14ac:dyDescent="0.15">
      <c r="B119" s="76"/>
      <c r="C119" s="76"/>
      <c r="D119" s="76"/>
      <c r="E119" s="76"/>
      <c r="F119" s="76"/>
      <c r="G119" s="124"/>
      <c r="H119" s="124"/>
      <c r="I119" s="124"/>
      <c r="J119" s="208"/>
      <c r="K119" s="124"/>
      <c r="L119" s="124"/>
      <c r="M119" s="124"/>
      <c r="N119" s="125"/>
      <c r="O119" s="125"/>
      <c r="P119" s="76"/>
      <c r="Q119" s="76"/>
      <c r="R119" s="126"/>
      <c r="S119" s="126"/>
      <c r="T119" s="209"/>
      <c r="U119" s="76"/>
    </row>
    <row r="120" spans="2:21" s="5" customFormat="1" ht="17.45" customHeight="1" thickBot="1" x14ac:dyDescent="0.2">
      <c r="B120" s="525" t="s">
        <v>104</v>
      </c>
      <c r="C120" s="550" t="s">
        <v>59</v>
      </c>
      <c r="D120" s="551"/>
      <c r="E120" s="551"/>
      <c r="F120" s="552"/>
      <c r="G120" s="527" t="s">
        <v>55</v>
      </c>
      <c r="H120" s="528" t="s">
        <v>21</v>
      </c>
      <c r="I120" s="528"/>
      <c r="J120" s="529" t="s">
        <v>22</v>
      </c>
      <c r="K120" s="529" t="s">
        <v>22</v>
      </c>
      <c r="L120" s="529" t="s">
        <v>22</v>
      </c>
      <c r="M120" s="530" t="s">
        <v>2</v>
      </c>
      <c r="N120" s="531" t="s">
        <v>5</v>
      </c>
      <c r="O120" s="531"/>
      <c r="P120" s="586" t="s">
        <v>6</v>
      </c>
      <c r="Q120" s="586"/>
      <c r="R120" s="578" t="s">
        <v>3</v>
      </c>
      <c r="S120" s="579"/>
      <c r="T120" s="514" t="s">
        <v>117</v>
      </c>
      <c r="U120" s="512" t="s">
        <v>175</v>
      </c>
    </row>
    <row r="121" spans="2:21" s="5" customFormat="1" ht="15.75" customHeight="1" thickBot="1" x14ac:dyDescent="0.2">
      <c r="B121" s="525"/>
      <c r="C121" s="553"/>
      <c r="D121" s="554"/>
      <c r="E121" s="554"/>
      <c r="F121" s="555"/>
      <c r="G121" s="527"/>
      <c r="H121" s="528" t="s">
        <v>21</v>
      </c>
      <c r="I121" s="528"/>
      <c r="J121" s="529"/>
      <c r="K121" s="529"/>
      <c r="L121" s="529"/>
      <c r="M121" s="530"/>
      <c r="N121" s="531"/>
      <c r="O121" s="531"/>
      <c r="P121" s="586"/>
      <c r="Q121" s="586"/>
      <c r="R121" s="580"/>
      <c r="S121" s="581"/>
      <c r="T121" s="515"/>
      <c r="U121" s="513"/>
    </row>
    <row r="122" spans="2:21" s="5" customFormat="1" ht="18" customHeight="1" thickBot="1" x14ac:dyDescent="0.2">
      <c r="B122" s="185">
        <v>1</v>
      </c>
      <c r="C122" s="154"/>
      <c r="D122" s="616" t="s">
        <v>23</v>
      </c>
      <c r="E122" s="616"/>
      <c r="F122" s="155"/>
      <c r="G122" s="80">
        <v>1600</v>
      </c>
      <c r="H122" s="605" t="s">
        <v>1</v>
      </c>
      <c r="I122" s="605"/>
      <c r="J122" s="156"/>
      <c r="K122" s="157"/>
      <c r="L122" s="158"/>
      <c r="M122" s="86">
        <f t="shared" ref="M122:M131" si="69">$G$9</f>
        <v>6</v>
      </c>
      <c r="N122" s="159">
        <v>5</v>
      </c>
      <c r="O122" s="160" t="str">
        <f t="shared" ref="O122:O131" si="70">IF(ISBLANK(H122),"",H122)</f>
        <v>kg</v>
      </c>
      <c r="P122" s="161">
        <v>0</v>
      </c>
      <c r="Q122" s="162" t="str">
        <f t="shared" ref="Q122:Q131" si="71">IF(ISBLANK(H122),"",H122)</f>
        <v>kg</v>
      </c>
      <c r="R122" s="242">
        <f>IF(ISBLANK(N122),"",N122-P122)</f>
        <v>5</v>
      </c>
      <c r="S122" s="243" t="str">
        <f>IF(ISBLANK(N122),"",O122)</f>
        <v>kg</v>
      </c>
      <c r="T122" s="278">
        <f t="shared" ref="T122:T131" si="72">IF(ISBLANK(N122),"",(N122-P122)*G122)</f>
        <v>8000</v>
      </c>
      <c r="U122" s="251">
        <f t="shared" ref="U122:U131" si="73">IF(ISBLANK(N122),"",T122/M122)</f>
        <v>1333.3333333333333</v>
      </c>
    </row>
    <row r="123" spans="2:21" s="5" customFormat="1" ht="18" customHeight="1" thickBot="1" x14ac:dyDescent="0.2">
      <c r="B123" s="185">
        <v>2</v>
      </c>
      <c r="C123" s="154"/>
      <c r="D123" s="617" t="s">
        <v>24</v>
      </c>
      <c r="E123" s="617"/>
      <c r="F123" s="155"/>
      <c r="G123" s="80">
        <v>180</v>
      </c>
      <c r="H123" s="605" t="s">
        <v>1</v>
      </c>
      <c r="I123" s="605"/>
      <c r="J123" s="156"/>
      <c r="K123" s="165"/>
      <c r="L123" s="158"/>
      <c r="M123" s="86">
        <f t="shared" si="69"/>
        <v>6</v>
      </c>
      <c r="N123" s="159">
        <v>12</v>
      </c>
      <c r="O123" s="160" t="str">
        <f t="shared" si="70"/>
        <v>kg</v>
      </c>
      <c r="P123" s="161">
        <v>8</v>
      </c>
      <c r="Q123" s="162" t="str">
        <f t="shared" si="71"/>
        <v>kg</v>
      </c>
      <c r="R123" s="242">
        <f t="shared" ref="R123:R131" si="74">IF(ISBLANK(N123),"",N123-P123)</f>
        <v>4</v>
      </c>
      <c r="S123" s="244" t="str">
        <f t="shared" ref="S123:S131" si="75">IF(ISBLANK(N123),"",O123)</f>
        <v>kg</v>
      </c>
      <c r="T123" s="278">
        <f t="shared" si="72"/>
        <v>720</v>
      </c>
      <c r="U123" s="251">
        <f t="shared" si="73"/>
        <v>120</v>
      </c>
    </row>
    <row r="124" spans="2:21" s="5" customFormat="1" ht="18" customHeight="1" thickBot="1" x14ac:dyDescent="0.2">
      <c r="B124" s="185">
        <v>3</v>
      </c>
      <c r="C124" s="154"/>
      <c r="D124" s="167" t="s">
        <v>118</v>
      </c>
      <c r="E124" s="167"/>
      <c r="F124" s="155"/>
      <c r="G124" s="80">
        <v>200</v>
      </c>
      <c r="H124" s="605" t="s">
        <v>1</v>
      </c>
      <c r="I124" s="605"/>
      <c r="J124" s="156"/>
      <c r="K124" s="165"/>
      <c r="L124" s="158"/>
      <c r="M124" s="86">
        <f t="shared" si="69"/>
        <v>6</v>
      </c>
      <c r="N124" s="159">
        <v>5</v>
      </c>
      <c r="O124" s="160" t="str">
        <f t="shared" si="70"/>
        <v>kg</v>
      </c>
      <c r="P124" s="161">
        <v>1</v>
      </c>
      <c r="Q124" s="162" t="str">
        <f t="shared" si="71"/>
        <v>kg</v>
      </c>
      <c r="R124" s="242">
        <f t="shared" si="74"/>
        <v>4</v>
      </c>
      <c r="S124" s="244" t="str">
        <f t="shared" si="75"/>
        <v>kg</v>
      </c>
      <c r="T124" s="278">
        <f t="shared" si="72"/>
        <v>800</v>
      </c>
      <c r="U124" s="251">
        <f t="shared" si="73"/>
        <v>133.33333333333334</v>
      </c>
    </row>
    <row r="125" spans="2:21" s="5" customFormat="1" ht="18" customHeight="1" thickBot="1" x14ac:dyDescent="0.2">
      <c r="B125" s="185">
        <v>4</v>
      </c>
      <c r="C125" s="154"/>
      <c r="D125" s="167" t="s">
        <v>25</v>
      </c>
      <c r="E125" s="167"/>
      <c r="F125" s="155"/>
      <c r="G125" s="80">
        <v>500</v>
      </c>
      <c r="H125" s="605" t="s">
        <v>1</v>
      </c>
      <c r="I125" s="605"/>
      <c r="J125" s="156"/>
      <c r="K125" s="165"/>
      <c r="L125" s="158"/>
      <c r="M125" s="86">
        <f t="shared" si="69"/>
        <v>6</v>
      </c>
      <c r="N125" s="159">
        <v>2</v>
      </c>
      <c r="O125" s="160" t="str">
        <f t="shared" si="70"/>
        <v>kg</v>
      </c>
      <c r="P125" s="161">
        <v>0</v>
      </c>
      <c r="Q125" s="162" t="str">
        <f t="shared" si="71"/>
        <v>kg</v>
      </c>
      <c r="R125" s="242">
        <f t="shared" si="74"/>
        <v>2</v>
      </c>
      <c r="S125" s="244" t="str">
        <f t="shared" si="75"/>
        <v>kg</v>
      </c>
      <c r="T125" s="278">
        <f t="shared" si="72"/>
        <v>1000</v>
      </c>
      <c r="U125" s="251">
        <f t="shared" si="73"/>
        <v>166.66666666666666</v>
      </c>
    </row>
    <row r="126" spans="2:21" s="5" customFormat="1" ht="18" customHeight="1" thickBot="1" x14ac:dyDescent="0.2">
      <c r="B126" s="185">
        <v>5</v>
      </c>
      <c r="C126" s="154"/>
      <c r="D126" s="167" t="s">
        <v>26</v>
      </c>
      <c r="E126" s="167"/>
      <c r="F126" s="155"/>
      <c r="G126" s="80">
        <v>500</v>
      </c>
      <c r="H126" s="605" t="s">
        <v>1</v>
      </c>
      <c r="I126" s="605"/>
      <c r="J126" s="156"/>
      <c r="K126" s="165"/>
      <c r="L126" s="158"/>
      <c r="M126" s="86">
        <f t="shared" si="69"/>
        <v>6</v>
      </c>
      <c r="N126" s="159">
        <v>10</v>
      </c>
      <c r="O126" s="160" t="str">
        <f t="shared" si="70"/>
        <v>kg</v>
      </c>
      <c r="P126" s="161">
        <v>5</v>
      </c>
      <c r="Q126" s="162" t="str">
        <f t="shared" si="71"/>
        <v>kg</v>
      </c>
      <c r="R126" s="242">
        <f t="shared" si="74"/>
        <v>5</v>
      </c>
      <c r="S126" s="244" t="str">
        <f t="shared" si="75"/>
        <v>kg</v>
      </c>
      <c r="T126" s="278">
        <f t="shared" si="72"/>
        <v>2500</v>
      </c>
      <c r="U126" s="251">
        <f t="shared" si="73"/>
        <v>416.66666666666669</v>
      </c>
    </row>
    <row r="127" spans="2:21" s="5" customFormat="1" ht="18" customHeight="1" thickBot="1" x14ac:dyDescent="0.2">
      <c r="B127" s="185">
        <v>6</v>
      </c>
      <c r="C127" s="64"/>
      <c r="D127" s="167" t="s">
        <v>27</v>
      </c>
      <c r="E127" s="167"/>
      <c r="F127" s="167"/>
      <c r="G127" s="80">
        <v>300</v>
      </c>
      <c r="H127" s="602" t="s">
        <v>112</v>
      </c>
      <c r="I127" s="602"/>
      <c r="J127" s="168"/>
      <c r="K127" s="169"/>
      <c r="L127" s="170"/>
      <c r="M127" s="86">
        <f t="shared" si="69"/>
        <v>6</v>
      </c>
      <c r="N127" s="159">
        <v>3</v>
      </c>
      <c r="O127" s="160" t="str">
        <f t="shared" si="70"/>
        <v>瓶</v>
      </c>
      <c r="P127" s="171"/>
      <c r="Q127" s="162" t="str">
        <f t="shared" si="71"/>
        <v>瓶</v>
      </c>
      <c r="R127" s="242">
        <f t="shared" si="74"/>
        <v>3</v>
      </c>
      <c r="S127" s="244" t="str">
        <f t="shared" si="75"/>
        <v>瓶</v>
      </c>
      <c r="T127" s="278">
        <f t="shared" si="72"/>
        <v>900</v>
      </c>
      <c r="U127" s="251">
        <f t="shared" si="73"/>
        <v>150</v>
      </c>
    </row>
    <row r="128" spans="2:21" s="5" customFormat="1" ht="18" customHeight="1" thickBot="1" x14ac:dyDescent="0.2">
      <c r="B128" s="185">
        <v>7</v>
      </c>
      <c r="C128" s="64"/>
      <c r="D128" s="167" t="s">
        <v>28</v>
      </c>
      <c r="E128" s="167"/>
      <c r="F128" s="167"/>
      <c r="G128" s="80">
        <v>400</v>
      </c>
      <c r="H128" s="602" t="s">
        <v>58</v>
      </c>
      <c r="I128" s="602"/>
      <c r="J128" s="168"/>
      <c r="K128" s="169"/>
      <c r="L128" s="170"/>
      <c r="M128" s="86">
        <f t="shared" si="69"/>
        <v>6</v>
      </c>
      <c r="N128" s="159"/>
      <c r="O128" s="160" t="str">
        <f t="shared" si="70"/>
        <v>袋</v>
      </c>
      <c r="P128" s="171"/>
      <c r="Q128" s="162" t="str">
        <f t="shared" si="71"/>
        <v>袋</v>
      </c>
      <c r="R128" s="242" t="str">
        <f t="shared" si="74"/>
        <v/>
      </c>
      <c r="S128" s="244" t="str">
        <f t="shared" si="75"/>
        <v/>
      </c>
      <c r="T128" s="278" t="str">
        <f t="shared" si="72"/>
        <v/>
      </c>
      <c r="U128" s="251" t="str">
        <f t="shared" si="73"/>
        <v/>
      </c>
    </row>
    <row r="129" spans="2:21" s="5" customFormat="1" ht="18" customHeight="1" thickBot="1" x14ac:dyDescent="0.2">
      <c r="B129" s="185">
        <v>8</v>
      </c>
      <c r="C129" s="64"/>
      <c r="D129" s="167" t="s">
        <v>103</v>
      </c>
      <c r="E129" s="167"/>
      <c r="F129" s="167"/>
      <c r="G129" s="80">
        <v>2000</v>
      </c>
      <c r="H129" s="602" t="s">
        <v>60</v>
      </c>
      <c r="I129" s="602"/>
      <c r="J129" s="168"/>
      <c r="K129" s="169"/>
      <c r="L129" s="170"/>
      <c r="M129" s="86">
        <f t="shared" si="69"/>
        <v>6</v>
      </c>
      <c r="N129" s="159">
        <v>2</v>
      </c>
      <c r="O129" s="160" t="str">
        <f t="shared" si="70"/>
        <v>kg</v>
      </c>
      <c r="P129" s="171">
        <v>1</v>
      </c>
      <c r="Q129" s="162" t="str">
        <f t="shared" si="71"/>
        <v>kg</v>
      </c>
      <c r="R129" s="242">
        <f t="shared" si="74"/>
        <v>1</v>
      </c>
      <c r="S129" s="244" t="str">
        <f t="shared" si="75"/>
        <v>kg</v>
      </c>
      <c r="T129" s="278">
        <f t="shared" si="72"/>
        <v>2000</v>
      </c>
      <c r="U129" s="251">
        <f t="shared" si="73"/>
        <v>333.33333333333331</v>
      </c>
    </row>
    <row r="130" spans="2:21" s="5" customFormat="1" ht="18" customHeight="1" thickBot="1" x14ac:dyDescent="0.2">
      <c r="B130" s="185">
        <v>9</v>
      </c>
      <c r="C130" s="64"/>
      <c r="D130" s="591"/>
      <c r="E130" s="591"/>
      <c r="F130" s="167"/>
      <c r="G130" s="80"/>
      <c r="H130" s="602"/>
      <c r="I130" s="602"/>
      <c r="J130" s="168"/>
      <c r="K130" s="169"/>
      <c r="L130" s="170"/>
      <c r="M130" s="86">
        <f t="shared" si="69"/>
        <v>6</v>
      </c>
      <c r="N130" s="159"/>
      <c r="O130" s="160" t="str">
        <f t="shared" si="70"/>
        <v/>
      </c>
      <c r="P130" s="171"/>
      <c r="Q130" s="162" t="str">
        <f t="shared" si="71"/>
        <v/>
      </c>
      <c r="R130" s="242" t="str">
        <f t="shared" si="74"/>
        <v/>
      </c>
      <c r="S130" s="244" t="str">
        <f t="shared" si="75"/>
        <v/>
      </c>
      <c r="T130" s="278" t="str">
        <f t="shared" si="72"/>
        <v/>
      </c>
      <c r="U130" s="251" t="str">
        <f t="shared" si="73"/>
        <v/>
      </c>
    </row>
    <row r="131" spans="2:21" s="5" customFormat="1" ht="18" customHeight="1" thickBot="1" x14ac:dyDescent="0.2">
      <c r="B131" s="185">
        <v>10</v>
      </c>
      <c r="C131" s="64"/>
      <c r="D131" s="591"/>
      <c r="E131" s="591"/>
      <c r="F131" s="167"/>
      <c r="G131" s="80"/>
      <c r="H131" s="602"/>
      <c r="I131" s="602"/>
      <c r="J131" s="172"/>
      <c r="K131" s="173"/>
      <c r="L131" s="174"/>
      <c r="M131" s="104">
        <f t="shared" si="69"/>
        <v>6</v>
      </c>
      <c r="N131" s="159"/>
      <c r="O131" s="160" t="str">
        <f t="shared" si="70"/>
        <v/>
      </c>
      <c r="P131" s="171"/>
      <c r="Q131" s="162" t="str">
        <f t="shared" si="71"/>
        <v/>
      </c>
      <c r="R131" s="242" t="str">
        <f t="shared" si="74"/>
        <v/>
      </c>
      <c r="S131" s="245" t="str">
        <f t="shared" si="75"/>
        <v/>
      </c>
      <c r="T131" s="278" t="str">
        <f t="shared" si="72"/>
        <v/>
      </c>
      <c r="U131" s="251" t="str">
        <f t="shared" si="73"/>
        <v/>
      </c>
    </row>
    <row r="132" spans="2:21" ht="7.9" customHeight="1" x14ac:dyDescent="0.15">
      <c r="B132" s="132"/>
      <c r="C132" s="76"/>
      <c r="D132" s="78"/>
      <c r="E132" s="78"/>
      <c r="F132" s="78"/>
      <c r="G132" s="614"/>
      <c r="H132" s="615"/>
      <c r="I132" s="614"/>
      <c r="J132" s="83"/>
      <c r="K132" s="86"/>
      <c r="L132" s="86"/>
      <c r="M132" s="86"/>
      <c r="N132" s="611"/>
      <c r="O132" s="175"/>
      <c r="P132" s="247"/>
      <c r="Q132" s="248"/>
      <c r="R132" s="546"/>
      <c r="S132" s="546"/>
      <c r="T132" s="585">
        <f>SUM(T122:T131)</f>
        <v>15920</v>
      </c>
      <c r="U132" s="548">
        <f>SUM(U122:U131)</f>
        <v>2653.3333333333335</v>
      </c>
    </row>
    <row r="133" spans="2:21" ht="13.5" x14ac:dyDescent="0.15">
      <c r="B133" s="135"/>
      <c r="C133" s="136"/>
      <c r="D133" s="118" t="s">
        <v>69</v>
      </c>
      <c r="E133" s="118"/>
      <c r="F133" s="118"/>
      <c r="G133" s="604"/>
      <c r="H133" s="540"/>
      <c r="I133" s="604"/>
      <c r="J133" s="119"/>
      <c r="K133" s="119"/>
      <c r="L133" s="119"/>
      <c r="M133" s="119"/>
      <c r="N133" s="543"/>
      <c r="O133" s="177"/>
      <c r="P133" s="178"/>
      <c r="Q133" s="218"/>
      <c r="R133" s="549"/>
      <c r="S133" s="549"/>
      <c r="T133" s="585"/>
      <c r="U133" s="548"/>
    </row>
    <row r="134" spans="2:21" ht="10.15" customHeight="1" x14ac:dyDescent="0.15">
      <c r="B134" s="107"/>
      <c r="C134" s="107"/>
      <c r="D134" s="76"/>
      <c r="E134" s="76"/>
      <c r="F134" s="76"/>
      <c r="G134" s="124"/>
      <c r="H134" s="124"/>
      <c r="I134" s="124"/>
      <c r="J134" s="208"/>
      <c r="K134" s="124"/>
      <c r="L134" s="124"/>
      <c r="M134" s="124"/>
      <c r="N134" s="125"/>
      <c r="O134" s="125"/>
      <c r="P134" s="76"/>
      <c r="Q134" s="76"/>
      <c r="R134" s="126"/>
      <c r="S134" s="126"/>
      <c r="T134" s="76"/>
      <c r="U134" s="76"/>
    </row>
    <row r="135" spans="2:21" s="5" customFormat="1" ht="13.5" customHeight="1" thickBot="1" x14ac:dyDescent="0.2">
      <c r="B135" s="525" t="s">
        <v>34</v>
      </c>
      <c r="C135" s="550" t="s">
        <v>35</v>
      </c>
      <c r="D135" s="551"/>
      <c r="E135" s="551"/>
      <c r="F135" s="552"/>
      <c r="G135" s="527" t="s">
        <v>20</v>
      </c>
      <c r="H135" s="528" t="s">
        <v>21</v>
      </c>
      <c r="I135" s="528"/>
      <c r="J135" s="529" t="s">
        <v>22</v>
      </c>
      <c r="K135" s="529" t="s">
        <v>22</v>
      </c>
      <c r="L135" s="529" t="s">
        <v>22</v>
      </c>
      <c r="M135" s="530" t="s">
        <v>2</v>
      </c>
      <c r="N135" s="531" t="s">
        <v>5</v>
      </c>
      <c r="O135" s="531"/>
      <c r="P135" s="512" t="s">
        <v>6</v>
      </c>
      <c r="Q135" s="512"/>
      <c r="R135" s="578" t="s">
        <v>3</v>
      </c>
      <c r="S135" s="579"/>
      <c r="T135" s="514" t="s">
        <v>117</v>
      </c>
      <c r="U135" s="512" t="s">
        <v>175</v>
      </c>
    </row>
    <row r="136" spans="2:21" s="5" customFormat="1" ht="13.5" customHeight="1" thickBot="1" x14ac:dyDescent="0.2">
      <c r="B136" s="525"/>
      <c r="C136" s="553"/>
      <c r="D136" s="554"/>
      <c r="E136" s="554"/>
      <c r="F136" s="555"/>
      <c r="G136" s="527"/>
      <c r="H136" s="528" t="s">
        <v>21</v>
      </c>
      <c r="I136" s="528"/>
      <c r="J136" s="529"/>
      <c r="K136" s="529"/>
      <c r="L136" s="529"/>
      <c r="M136" s="530"/>
      <c r="N136" s="531"/>
      <c r="O136" s="531"/>
      <c r="P136" s="512"/>
      <c r="Q136" s="512"/>
      <c r="R136" s="580"/>
      <c r="S136" s="581"/>
      <c r="T136" s="515"/>
      <c r="U136" s="513"/>
    </row>
    <row r="137" spans="2:21" s="5" customFormat="1" ht="18" customHeight="1" thickBot="1" x14ac:dyDescent="0.2">
      <c r="B137" s="185">
        <v>1</v>
      </c>
      <c r="C137" s="154"/>
      <c r="D137" s="78" t="s">
        <v>36</v>
      </c>
      <c r="E137" s="78"/>
      <c r="F137" s="155"/>
      <c r="G137" s="187">
        <v>100</v>
      </c>
      <c r="H137" s="605" t="s">
        <v>1</v>
      </c>
      <c r="I137" s="605"/>
      <c r="J137" s="188"/>
      <c r="K137" s="189"/>
      <c r="L137" s="190"/>
      <c r="M137" s="191">
        <f t="shared" ref="M137:M146" si="76">$G$9</f>
        <v>6</v>
      </c>
      <c r="N137" s="159">
        <v>5</v>
      </c>
      <c r="O137" s="160" t="str">
        <f t="shared" ref="O137:O156" si="77">IF(ISBLANK(H137),"",H137)</f>
        <v>kg</v>
      </c>
      <c r="P137" s="161">
        <v>5</v>
      </c>
      <c r="Q137" s="162" t="str">
        <f t="shared" ref="Q137:Q156" si="78">IF(ISBLANK(H137),"",H137)</f>
        <v>kg</v>
      </c>
      <c r="R137" s="91">
        <f>IF(ISBLANK(N137),"",N137-P137)</f>
        <v>0</v>
      </c>
      <c r="S137" s="92" t="str">
        <f>IF(ISBLANK(N137),"",O137)</f>
        <v>kg</v>
      </c>
      <c r="T137" s="163">
        <f t="shared" ref="T137:T156" si="79">IF(ISBLANK(N137),"",(N137-P137)*G137)</f>
        <v>0</v>
      </c>
      <c r="U137" s="192">
        <f t="shared" ref="U137:U156" si="80">IF(ISBLANK(N137),"",T137/M137)</f>
        <v>0</v>
      </c>
    </row>
    <row r="138" spans="2:21" s="5" customFormat="1" ht="18" customHeight="1" thickBot="1" x14ac:dyDescent="0.2">
      <c r="B138" s="185">
        <v>2</v>
      </c>
      <c r="C138" s="154"/>
      <c r="D138" s="78" t="s">
        <v>37</v>
      </c>
      <c r="E138" s="78"/>
      <c r="F138" s="155"/>
      <c r="G138" s="187">
        <v>250</v>
      </c>
      <c r="H138" s="605" t="s">
        <v>30</v>
      </c>
      <c r="I138" s="605"/>
      <c r="J138" s="188"/>
      <c r="K138" s="193"/>
      <c r="L138" s="190"/>
      <c r="M138" s="191">
        <f t="shared" si="76"/>
        <v>6</v>
      </c>
      <c r="N138" s="159">
        <v>12</v>
      </c>
      <c r="O138" s="160" t="str">
        <f t="shared" si="77"/>
        <v>ℓ</v>
      </c>
      <c r="P138" s="161">
        <v>4</v>
      </c>
      <c r="Q138" s="162" t="str">
        <f t="shared" si="78"/>
        <v>ℓ</v>
      </c>
      <c r="R138" s="91">
        <f t="shared" ref="R138:R156" si="81">IF(ISBLANK(N138),"",N138-P138)</f>
        <v>8</v>
      </c>
      <c r="S138" s="96" t="str">
        <f t="shared" ref="S138:S156" si="82">IF(ISBLANK(N138),"",O138)</f>
        <v>ℓ</v>
      </c>
      <c r="T138" s="163">
        <f t="shared" si="79"/>
        <v>2000</v>
      </c>
      <c r="U138" s="164">
        <f t="shared" si="80"/>
        <v>333.33333333333331</v>
      </c>
    </row>
    <row r="139" spans="2:21" s="5" customFormat="1" ht="18" customHeight="1" thickBot="1" x14ac:dyDescent="0.2">
      <c r="B139" s="185">
        <v>3</v>
      </c>
      <c r="C139" s="154"/>
      <c r="D139" s="78" t="s">
        <v>77</v>
      </c>
      <c r="E139" s="78"/>
      <c r="F139" s="155"/>
      <c r="G139" s="187">
        <v>300</v>
      </c>
      <c r="H139" s="605" t="s">
        <v>1</v>
      </c>
      <c r="I139" s="605"/>
      <c r="J139" s="188"/>
      <c r="K139" s="193"/>
      <c r="L139" s="190"/>
      <c r="M139" s="191">
        <f t="shared" si="76"/>
        <v>6</v>
      </c>
      <c r="N139" s="159">
        <v>12</v>
      </c>
      <c r="O139" s="160" t="str">
        <f t="shared" si="77"/>
        <v>kg</v>
      </c>
      <c r="P139" s="161">
        <v>4</v>
      </c>
      <c r="Q139" s="162" t="str">
        <f t="shared" si="78"/>
        <v>kg</v>
      </c>
      <c r="R139" s="91">
        <f t="shared" si="81"/>
        <v>8</v>
      </c>
      <c r="S139" s="96" t="str">
        <f t="shared" si="82"/>
        <v>kg</v>
      </c>
      <c r="T139" s="163">
        <f t="shared" si="79"/>
        <v>2400</v>
      </c>
      <c r="U139" s="164">
        <f t="shared" si="80"/>
        <v>400</v>
      </c>
    </row>
    <row r="140" spans="2:21" s="5" customFormat="1" ht="18" customHeight="1" thickBot="1" x14ac:dyDescent="0.2">
      <c r="B140" s="185">
        <v>4</v>
      </c>
      <c r="C140" s="154"/>
      <c r="D140" s="78" t="s">
        <v>93</v>
      </c>
      <c r="E140" s="78"/>
      <c r="F140" s="155"/>
      <c r="G140" s="187">
        <v>150</v>
      </c>
      <c r="H140" s="605" t="s">
        <v>30</v>
      </c>
      <c r="I140" s="605"/>
      <c r="J140" s="188"/>
      <c r="K140" s="193"/>
      <c r="L140" s="190"/>
      <c r="M140" s="191">
        <f t="shared" si="76"/>
        <v>6</v>
      </c>
      <c r="N140" s="159">
        <v>3</v>
      </c>
      <c r="O140" s="160" t="str">
        <f t="shared" si="77"/>
        <v>ℓ</v>
      </c>
      <c r="P140" s="161">
        <v>1</v>
      </c>
      <c r="Q140" s="162" t="str">
        <f t="shared" si="78"/>
        <v>ℓ</v>
      </c>
      <c r="R140" s="91">
        <f t="shared" si="81"/>
        <v>2</v>
      </c>
      <c r="S140" s="96" t="str">
        <f t="shared" si="82"/>
        <v>ℓ</v>
      </c>
      <c r="T140" s="163">
        <f t="shared" si="79"/>
        <v>300</v>
      </c>
      <c r="U140" s="164">
        <f t="shared" si="80"/>
        <v>50</v>
      </c>
    </row>
    <row r="141" spans="2:21" s="5" customFormat="1" ht="18" customHeight="1" thickBot="1" x14ac:dyDescent="0.2">
      <c r="B141" s="185">
        <v>5</v>
      </c>
      <c r="C141" s="154"/>
      <c r="D141" s="78" t="s">
        <v>94</v>
      </c>
      <c r="E141" s="78"/>
      <c r="F141" s="155"/>
      <c r="G141" s="187">
        <v>200</v>
      </c>
      <c r="H141" s="605" t="s">
        <v>30</v>
      </c>
      <c r="I141" s="605"/>
      <c r="J141" s="188"/>
      <c r="K141" s="193"/>
      <c r="L141" s="190"/>
      <c r="M141" s="191">
        <f t="shared" si="76"/>
        <v>6</v>
      </c>
      <c r="N141" s="159">
        <v>3</v>
      </c>
      <c r="O141" s="160" t="str">
        <f t="shared" si="77"/>
        <v>ℓ</v>
      </c>
      <c r="P141" s="161">
        <v>1</v>
      </c>
      <c r="Q141" s="162" t="str">
        <f t="shared" si="78"/>
        <v>ℓ</v>
      </c>
      <c r="R141" s="91">
        <f t="shared" si="81"/>
        <v>2</v>
      </c>
      <c r="S141" s="96" t="str">
        <f t="shared" si="82"/>
        <v>ℓ</v>
      </c>
      <c r="T141" s="163">
        <f t="shared" si="79"/>
        <v>400</v>
      </c>
      <c r="U141" s="164">
        <f t="shared" si="80"/>
        <v>66.666666666666671</v>
      </c>
    </row>
    <row r="142" spans="2:21" s="5" customFormat="1" ht="18" customHeight="1" thickBot="1" x14ac:dyDescent="0.2">
      <c r="B142" s="185">
        <v>6</v>
      </c>
      <c r="C142" s="64"/>
      <c r="D142" s="78" t="s">
        <v>38</v>
      </c>
      <c r="E142" s="78"/>
      <c r="F142" s="167"/>
      <c r="G142" s="187">
        <v>300</v>
      </c>
      <c r="H142" s="602" t="s">
        <v>120</v>
      </c>
      <c r="I142" s="602"/>
      <c r="J142" s="196"/>
      <c r="K142" s="197"/>
      <c r="L142" s="198"/>
      <c r="M142" s="191">
        <f t="shared" si="76"/>
        <v>6</v>
      </c>
      <c r="N142" s="159">
        <v>5</v>
      </c>
      <c r="O142" s="160" t="str">
        <f t="shared" si="77"/>
        <v>箱</v>
      </c>
      <c r="P142" s="171">
        <v>1</v>
      </c>
      <c r="Q142" s="162" t="str">
        <f t="shared" si="78"/>
        <v>箱</v>
      </c>
      <c r="R142" s="91">
        <f t="shared" si="81"/>
        <v>4</v>
      </c>
      <c r="S142" s="96" t="str">
        <f t="shared" si="82"/>
        <v>箱</v>
      </c>
      <c r="T142" s="163">
        <f t="shared" si="79"/>
        <v>1200</v>
      </c>
      <c r="U142" s="164">
        <f t="shared" si="80"/>
        <v>200</v>
      </c>
    </row>
    <row r="143" spans="2:21" s="5" customFormat="1" ht="18" customHeight="1" thickBot="1" x14ac:dyDescent="0.2">
      <c r="B143" s="185">
        <v>7</v>
      </c>
      <c r="C143" s="64"/>
      <c r="D143" s="78" t="s">
        <v>39</v>
      </c>
      <c r="E143" s="78"/>
      <c r="F143" s="167"/>
      <c r="G143" s="187">
        <v>150</v>
      </c>
      <c r="H143" s="602" t="s">
        <v>121</v>
      </c>
      <c r="I143" s="602"/>
      <c r="J143" s="196"/>
      <c r="K143" s="197"/>
      <c r="L143" s="198"/>
      <c r="M143" s="191">
        <f t="shared" si="76"/>
        <v>6</v>
      </c>
      <c r="N143" s="159">
        <v>10</v>
      </c>
      <c r="O143" s="160" t="str">
        <f t="shared" si="77"/>
        <v>本</v>
      </c>
      <c r="P143" s="171">
        <v>3</v>
      </c>
      <c r="Q143" s="162" t="str">
        <f t="shared" si="78"/>
        <v>本</v>
      </c>
      <c r="R143" s="91">
        <f t="shared" si="81"/>
        <v>7</v>
      </c>
      <c r="S143" s="96" t="str">
        <f t="shared" si="82"/>
        <v>本</v>
      </c>
      <c r="T143" s="163">
        <f t="shared" si="79"/>
        <v>1050</v>
      </c>
      <c r="U143" s="164">
        <f t="shared" si="80"/>
        <v>175</v>
      </c>
    </row>
    <row r="144" spans="2:21" s="5" customFormat="1" ht="18" customHeight="1" thickBot="1" x14ac:dyDescent="0.2">
      <c r="B144" s="185">
        <v>8</v>
      </c>
      <c r="C144" s="64"/>
      <c r="D144" s="78" t="s">
        <v>78</v>
      </c>
      <c r="E144" s="78"/>
      <c r="F144" s="167"/>
      <c r="G144" s="187">
        <v>150</v>
      </c>
      <c r="H144" s="602" t="s">
        <v>121</v>
      </c>
      <c r="I144" s="602"/>
      <c r="J144" s="196"/>
      <c r="K144" s="197"/>
      <c r="L144" s="198"/>
      <c r="M144" s="191">
        <f t="shared" si="76"/>
        <v>6</v>
      </c>
      <c r="N144" s="159">
        <v>5</v>
      </c>
      <c r="O144" s="160" t="str">
        <f t="shared" si="77"/>
        <v>本</v>
      </c>
      <c r="P144" s="171">
        <v>5</v>
      </c>
      <c r="Q144" s="162" t="str">
        <f t="shared" si="78"/>
        <v>本</v>
      </c>
      <c r="R144" s="91">
        <f t="shared" si="81"/>
        <v>0</v>
      </c>
      <c r="S144" s="96" t="str">
        <f t="shared" si="82"/>
        <v>本</v>
      </c>
      <c r="T144" s="163">
        <f t="shared" si="79"/>
        <v>0</v>
      </c>
      <c r="U144" s="164">
        <f t="shared" si="80"/>
        <v>0</v>
      </c>
    </row>
    <row r="145" spans="2:21" s="5" customFormat="1" ht="18" customHeight="1" thickBot="1" x14ac:dyDescent="0.2">
      <c r="B145" s="185">
        <v>9</v>
      </c>
      <c r="C145" s="64"/>
      <c r="D145" s="78" t="s">
        <v>79</v>
      </c>
      <c r="E145" s="78"/>
      <c r="F145" s="167"/>
      <c r="G145" s="187">
        <v>180</v>
      </c>
      <c r="H145" s="602" t="s">
        <v>121</v>
      </c>
      <c r="I145" s="602"/>
      <c r="J145" s="196"/>
      <c r="K145" s="197"/>
      <c r="L145" s="198"/>
      <c r="M145" s="191">
        <f t="shared" si="76"/>
        <v>6</v>
      </c>
      <c r="N145" s="159">
        <v>3</v>
      </c>
      <c r="O145" s="160" t="str">
        <f t="shared" si="77"/>
        <v>本</v>
      </c>
      <c r="P145" s="171">
        <v>1</v>
      </c>
      <c r="Q145" s="162" t="str">
        <f t="shared" si="78"/>
        <v>本</v>
      </c>
      <c r="R145" s="91">
        <f t="shared" si="81"/>
        <v>2</v>
      </c>
      <c r="S145" s="96" t="str">
        <f t="shared" si="82"/>
        <v>本</v>
      </c>
      <c r="T145" s="163">
        <f t="shared" si="79"/>
        <v>360</v>
      </c>
      <c r="U145" s="164">
        <f t="shared" si="80"/>
        <v>60</v>
      </c>
    </row>
    <row r="146" spans="2:21" s="5" customFormat="1" ht="18" customHeight="1" thickBot="1" x14ac:dyDescent="0.2">
      <c r="B146" s="185">
        <v>10</v>
      </c>
      <c r="C146" s="64"/>
      <c r="D146" s="78" t="s">
        <v>80</v>
      </c>
      <c r="E146" s="78"/>
      <c r="F146" s="167"/>
      <c r="G146" s="187">
        <v>200</v>
      </c>
      <c r="H146" s="602" t="s">
        <v>41</v>
      </c>
      <c r="I146" s="602"/>
      <c r="J146" s="199"/>
      <c r="K146" s="200"/>
      <c r="L146" s="201"/>
      <c r="M146" s="202">
        <f t="shared" si="76"/>
        <v>6</v>
      </c>
      <c r="N146" s="159">
        <v>4</v>
      </c>
      <c r="O146" s="160" t="str">
        <f t="shared" si="77"/>
        <v>袋</v>
      </c>
      <c r="P146" s="171">
        <v>1</v>
      </c>
      <c r="Q146" s="162" t="str">
        <f t="shared" si="78"/>
        <v>袋</v>
      </c>
      <c r="R146" s="91">
        <f t="shared" si="81"/>
        <v>3</v>
      </c>
      <c r="S146" s="96" t="str">
        <f t="shared" si="82"/>
        <v>袋</v>
      </c>
      <c r="T146" s="163">
        <f t="shared" si="79"/>
        <v>600</v>
      </c>
      <c r="U146" s="164">
        <f t="shared" si="80"/>
        <v>100</v>
      </c>
    </row>
    <row r="147" spans="2:21" s="5" customFormat="1" ht="18" customHeight="1" thickBot="1" x14ac:dyDescent="0.2">
      <c r="B147" s="185">
        <v>11</v>
      </c>
      <c r="C147" s="64"/>
      <c r="D147" s="78" t="s">
        <v>81</v>
      </c>
      <c r="E147" s="78"/>
      <c r="F147" s="167"/>
      <c r="G147" s="187">
        <v>200</v>
      </c>
      <c r="H147" s="602" t="s">
        <v>120</v>
      </c>
      <c r="I147" s="602"/>
      <c r="J147" s="196"/>
      <c r="K147" s="197"/>
      <c r="L147" s="198"/>
      <c r="M147" s="191">
        <f t="shared" ref="M147:M154" si="83">$G$9</f>
        <v>6</v>
      </c>
      <c r="N147" s="159">
        <v>5</v>
      </c>
      <c r="O147" s="160" t="str">
        <f t="shared" si="77"/>
        <v>箱</v>
      </c>
      <c r="P147" s="171">
        <v>1</v>
      </c>
      <c r="Q147" s="162" t="str">
        <f t="shared" si="78"/>
        <v>箱</v>
      </c>
      <c r="R147" s="91">
        <f t="shared" si="81"/>
        <v>4</v>
      </c>
      <c r="S147" s="96" t="str">
        <f t="shared" si="82"/>
        <v>箱</v>
      </c>
      <c r="T147" s="163">
        <f t="shared" si="79"/>
        <v>800</v>
      </c>
      <c r="U147" s="164">
        <f t="shared" si="80"/>
        <v>133.33333333333334</v>
      </c>
    </row>
    <row r="148" spans="2:21" s="5" customFormat="1" ht="18" customHeight="1" thickBot="1" x14ac:dyDescent="0.2">
      <c r="B148" s="185">
        <v>12</v>
      </c>
      <c r="C148" s="64"/>
      <c r="D148" s="78" t="s">
        <v>82</v>
      </c>
      <c r="E148" s="78"/>
      <c r="F148" s="167"/>
      <c r="G148" s="187">
        <v>200</v>
      </c>
      <c r="H148" s="602" t="s">
        <v>111</v>
      </c>
      <c r="I148" s="602"/>
      <c r="J148" s="196"/>
      <c r="K148" s="197"/>
      <c r="L148" s="198"/>
      <c r="M148" s="191">
        <f t="shared" si="83"/>
        <v>6</v>
      </c>
      <c r="N148" s="159">
        <v>5</v>
      </c>
      <c r="O148" s="160" t="str">
        <f t="shared" si="77"/>
        <v>袋</v>
      </c>
      <c r="P148" s="171">
        <v>1</v>
      </c>
      <c r="Q148" s="162" t="str">
        <f t="shared" si="78"/>
        <v>袋</v>
      </c>
      <c r="R148" s="91">
        <f t="shared" si="81"/>
        <v>4</v>
      </c>
      <c r="S148" s="96" t="str">
        <f t="shared" si="82"/>
        <v>袋</v>
      </c>
      <c r="T148" s="163">
        <f t="shared" si="79"/>
        <v>800</v>
      </c>
      <c r="U148" s="164">
        <f t="shared" si="80"/>
        <v>133.33333333333334</v>
      </c>
    </row>
    <row r="149" spans="2:21" s="5" customFormat="1" ht="18" customHeight="1" thickBot="1" x14ac:dyDescent="0.2">
      <c r="B149" s="185">
        <v>13</v>
      </c>
      <c r="C149" s="64"/>
      <c r="D149" s="78" t="s">
        <v>91</v>
      </c>
      <c r="E149" s="78"/>
      <c r="F149" s="167"/>
      <c r="G149" s="187">
        <v>1000</v>
      </c>
      <c r="H149" s="602" t="s">
        <v>111</v>
      </c>
      <c r="I149" s="602"/>
      <c r="J149" s="196"/>
      <c r="K149" s="197"/>
      <c r="L149" s="198"/>
      <c r="M149" s="202">
        <f t="shared" si="83"/>
        <v>6</v>
      </c>
      <c r="N149" s="159">
        <v>2</v>
      </c>
      <c r="O149" s="160" t="str">
        <f t="shared" si="77"/>
        <v>袋</v>
      </c>
      <c r="P149" s="171">
        <v>1</v>
      </c>
      <c r="Q149" s="162" t="str">
        <f t="shared" si="78"/>
        <v>袋</v>
      </c>
      <c r="R149" s="91">
        <f t="shared" si="81"/>
        <v>1</v>
      </c>
      <c r="S149" s="96" t="str">
        <f t="shared" si="82"/>
        <v>袋</v>
      </c>
      <c r="T149" s="163">
        <f t="shared" si="79"/>
        <v>1000</v>
      </c>
      <c r="U149" s="164">
        <f t="shared" si="80"/>
        <v>166.66666666666666</v>
      </c>
    </row>
    <row r="150" spans="2:21" s="5" customFormat="1" ht="18" customHeight="1" thickBot="1" x14ac:dyDescent="0.2">
      <c r="B150" s="185">
        <v>14</v>
      </c>
      <c r="C150" s="64"/>
      <c r="D150" s="78" t="s">
        <v>92</v>
      </c>
      <c r="E150" s="78"/>
      <c r="F150" s="167"/>
      <c r="G150" s="187">
        <v>1000</v>
      </c>
      <c r="H150" s="602" t="s">
        <v>111</v>
      </c>
      <c r="I150" s="602"/>
      <c r="J150" s="196"/>
      <c r="K150" s="197"/>
      <c r="L150" s="198"/>
      <c r="M150" s="191">
        <f t="shared" si="83"/>
        <v>6</v>
      </c>
      <c r="N150" s="159">
        <v>2</v>
      </c>
      <c r="O150" s="160" t="str">
        <f t="shared" si="77"/>
        <v>袋</v>
      </c>
      <c r="P150" s="171">
        <v>1</v>
      </c>
      <c r="Q150" s="162" t="str">
        <f t="shared" si="78"/>
        <v>袋</v>
      </c>
      <c r="R150" s="91">
        <f t="shared" si="81"/>
        <v>1</v>
      </c>
      <c r="S150" s="96" t="str">
        <f t="shared" si="82"/>
        <v>袋</v>
      </c>
      <c r="T150" s="163">
        <f t="shared" si="79"/>
        <v>1000</v>
      </c>
      <c r="U150" s="164">
        <f t="shared" si="80"/>
        <v>166.66666666666666</v>
      </c>
    </row>
    <row r="151" spans="2:21" s="5" customFormat="1" ht="18" customHeight="1" thickBot="1" x14ac:dyDescent="0.2">
      <c r="B151" s="185">
        <v>15</v>
      </c>
      <c r="C151" s="64"/>
      <c r="D151" s="78" t="s">
        <v>127</v>
      </c>
      <c r="E151" s="78"/>
      <c r="F151" s="167"/>
      <c r="G151" s="187">
        <v>300</v>
      </c>
      <c r="H151" s="602" t="s">
        <v>111</v>
      </c>
      <c r="I151" s="602"/>
      <c r="J151" s="196"/>
      <c r="K151" s="197"/>
      <c r="L151" s="198"/>
      <c r="M151" s="191">
        <f t="shared" si="83"/>
        <v>6</v>
      </c>
      <c r="N151" s="159">
        <v>1</v>
      </c>
      <c r="O151" s="160" t="str">
        <f t="shared" si="77"/>
        <v>袋</v>
      </c>
      <c r="P151" s="171">
        <v>1</v>
      </c>
      <c r="Q151" s="162" t="str">
        <f t="shared" si="78"/>
        <v>袋</v>
      </c>
      <c r="R151" s="91">
        <f t="shared" si="81"/>
        <v>0</v>
      </c>
      <c r="S151" s="96" t="str">
        <f t="shared" si="82"/>
        <v>袋</v>
      </c>
      <c r="T151" s="163">
        <f t="shared" si="79"/>
        <v>0</v>
      </c>
      <c r="U151" s="164">
        <f t="shared" si="80"/>
        <v>0</v>
      </c>
    </row>
    <row r="152" spans="2:21" s="5" customFormat="1" ht="18" customHeight="1" thickBot="1" x14ac:dyDescent="0.2">
      <c r="B152" s="185">
        <v>16</v>
      </c>
      <c r="C152" s="64"/>
      <c r="D152" s="78" t="s">
        <v>129</v>
      </c>
      <c r="E152" s="78"/>
      <c r="F152" s="167"/>
      <c r="G152" s="187">
        <v>2400</v>
      </c>
      <c r="H152" s="602" t="s">
        <v>111</v>
      </c>
      <c r="I152" s="602"/>
      <c r="J152" s="196"/>
      <c r="K152" s="197"/>
      <c r="L152" s="198"/>
      <c r="M152" s="202">
        <f t="shared" si="83"/>
        <v>6</v>
      </c>
      <c r="N152" s="159">
        <v>1</v>
      </c>
      <c r="O152" s="160" t="str">
        <f t="shared" si="77"/>
        <v>袋</v>
      </c>
      <c r="P152" s="171"/>
      <c r="Q152" s="162" t="str">
        <f t="shared" si="78"/>
        <v>袋</v>
      </c>
      <c r="R152" s="91">
        <f t="shared" si="81"/>
        <v>1</v>
      </c>
      <c r="S152" s="96" t="str">
        <f t="shared" si="82"/>
        <v>袋</v>
      </c>
      <c r="T152" s="163">
        <f t="shared" si="79"/>
        <v>2400</v>
      </c>
      <c r="U152" s="164">
        <f t="shared" si="80"/>
        <v>400</v>
      </c>
    </row>
    <row r="153" spans="2:21" s="5" customFormat="1" ht="18" customHeight="1" thickBot="1" x14ac:dyDescent="0.2">
      <c r="B153" s="185">
        <v>17</v>
      </c>
      <c r="C153" s="64"/>
      <c r="D153" s="78" t="s">
        <v>95</v>
      </c>
      <c r="E153" s="78"/>
      <c r="F153" s="167"/>
      <c r="G153" s="187">
        <v>250</v>
      </c>
      <c r="H153" s="602" t="s">
        <v>57</v>
      </c>
      <c r="I153" s="602"/>
      <c r="J153" s="196"/>
      <c r="K153" s="197"/>
      <c r="L153" s="198"/>
      <c r="M153" s="191">
        <f t="shared" si="83"/>
        <v>6</v>
      </c>
      <c r="N153" s="159">
        <v>3</v>
      </c>
      <c r="O153" s="160" t="str">
        <f t="shared" si="77"/>
        <v>瓶</v>
      </c>
      <c r="P153" s="171"/>
      <c r="Q153" s="162" t="str">
        <f t="shared" si="78"/>
        <v>瓶</v>
      </c>
      <c r="R153" s="91">
        <f t="shared" si="81"/>
        <v>3</v>
      </c>
      <c r="S153" s="96" t="str">
        <f t="shared" si="82"/>
        <v>瓶</v>
      </c>
      <c r="T153" s="163">
        <f t="shared" si="79"/>
        <v>750</v>
      </c>
      <c r="U153" s="164">
        <f t="shared" si="80"/>
        <v>125</v>
      </c>
    </row>
    <row r="154" spans="2:21" s="5" customFormat="1" ht="18" customHeight="1" thickBot="1" x14ac:dyDescent="0.2">
      <c r="B154" s="185">
        <v>18</v>
      </c>
      <c r="C154" s="64"/>
      <c r="D154" s="538" t="s">
        <v>136</v>
      </c>
      <c r="E154" s="538"/>
      <c r="F154" s="167"/>
      <c r="G154" s="187">
        <v>2000</v>
      </c>
      <c r="H154" s="602" t="s">
        <v>60</v>
      </c>
      <c r="I154" s="602"/>
      <c r="J154" s="196"/>
      <c r="K154" s="197"/>
      <c r="L154" s="198"/>
      <c r="M154" s="191">
        <f t="shared" si="83"/>
        <v>6</v>
      </c>
      <c r="N154" s="159">
        <v>0.4</v>
      </c>
      <c r="O154" s="160" t="str">
        <f t="shared" si="77"/>
        <v>kg</v>
      </c>
      <c r="P154" s="171">
        <v>0.5</v>
      </c>
      <c r="Q154" s="162" t="str">
        <f t="shared" si="78"/>
        <v>kg</v>
      </c>
      <c r="R154" s="91">
        <f t="shared" si="81"/>
        <v>-9.9999999999999978E-2</v>
      </c>
      <c r="S154" s="96" t="str">
        <f t="shared" si="82"/>
        <v>kg</v>
      </c>
      <c r="T154" s="163">
        <f t="shared" si="79"/>
        <v>-199.99999999999994</v>
      </c>
      <c r="U154" s="164">
        <f t="shared" si="80"/>
        <v>-33.333333333333321</v>
      </c>
    </row>
    <row r="155" spans="2:21" s="5" customFormat="1" ht="18" customHeight="1" thickBot="1" x14ac:dyDescent="0.2">
      <c r="B155" s="185">
        <v>19</v>
      </c>
      <c r="C155" s="64"/>
      <c r="D155" s="538" t="s">
        <v>137</v>
      </c>
      <c r="E155" s="538"/>
      <c r="F155" s="167"/>
      <c r="G155" s="187"/>
      <c r="H155" s="602"/>
      <c r="I155" s="602"/>
      <c r="J155" s="196"/>
      <c r="K155" s="197"/>
      <c r="L155" s="198"/>
      <c r="M155" s="191">
        <f>$G$9</f>
        <v>6</v>
      </c>
      <c r="N155" s="159"/>
      <c r="O155" s="160" t="str">
        <f t="shared" si="77"/>
        <v/>
      </c>
      <c r="P155" s="171"/>
      <c r="Q155" s="162" t="str">
        <f t="shared" si="78"/>
        <v/>
      </c>
      <c r="R155" s="91" t="str">
        <f t="shared" si="81"/>
        <v/>
      </c>
      <c r="S155" s="96" t="str">
        <f t="shared" si="82"/>
        <v/>
      </c>
      <c r="T155" s="163" t="str">
        <f t="shared" si="79"/>
        <v/>
      </c>
      <c r="U155" s="164" t="str">
        <f t="shared" si="80"/>
        <v/>
      </c>
    </row>
    <row r="156" spans="2:21" s="5" customFormat="1" ht="18" customHeight="1" thickBot="1" x14ac:dyDescent="0.2">
      <c r="B156" s="185">
        <v>20</v>
      </c>
      <c r="C156" s="64"/>
      <c r="D156" s="538"/>
      <c r="E156" s="538"/>
      <c r="F156" s="167"/>
      <c r="G156" s="187"/>
      <c r="H156" s="602"/>
      <c r="I156" s="602"/>
      <c r="J156" s="196"/>
      <c r="K156" s="197"/>
      <c r="L156" s="198"/>
      <c r="M156" s="191">
        <f>$G$9</f>
        <v>6</v>
      </c>
      <c r="N156" s="159"/>
      <c r="O156" s="160" t="str">
        <f t="shared" si="77"/>
        <v/>
      </c>
      <c r="P156" s="171"/>
      <c r="Q156" s="162" t="str">
        <f t="shared" si="78"/>
        <v/>
      </c>
      <c r="R156" s="91" t="str">
        <f t="shared" si="81"/>
        <v/>
      </c>
      <c r="S156" s="105" t="str">
        <f t="shared" si="82"/>
        <v/>
      </c>
      <c r="T156" s="163" t="str">
        <f t="shared" si="79"/>
        <v/>
      </c>
      <c r="U156" s="203" t="str">
        <f t="shared" si="80"/>
        <v/>
      </c>
    </row>
    <row r="157" spans="2:21" ht="7.9" customHeight="1" thickBot="1" x14ac:dyDescent="0.2">
      <c r="B157" s="132"/>
      <c r="C157" s="76"/>
      <c r="D157" s="78"/>
      <c r="E157" s="78"/>
      <c r="F157" s="78"/>
      <c r="G157" s="603"/>
      <c r="H157" s="540"/>
      <c r="I157" s="604"/>
      <c r="J157" s="83"/>
      <c r="K157" s="86"/>
      <c r="L157" s="86"/>
      <c r="M157" s="86"/>
      <c r="N157" s="543"/>
      <c r="O157" s="175"/>
      <c r="P157" s="247"/>
      <c r="Q157" s="78"/>
      <c r="R157" s="546"/>
      <c r="S157" s="546"/>
      <c r="T157" s="609">
        <f>SUM(T137:T156)</f>
        <v>14860</v>
      </c>
      <c r="U157" s="610">
        <f>SUM(U137:U156)</f>
        <v>2476.6666666666665</v>
      </c>
    </row>
    <row r="158" spans="2:21" ht="13.5" x14ac:dyDescent="0.15">
      <c r="B158" s="135"/>
      <c r="C158" s="136"/>
      <c r="D158" s="118" t="s">
        <v>69</v>
      </c>
      <c r="E158" s="118"/>
      <c r="F158" s="118"/>
      <c r="G158" s="603"/>
      <c r="H158" s="540"/>
      <c r="I158" s="604"/>
      <c r="J158" s="119"/>
      <c r="K158" s="119"/>
      <c r="L158" s="119"/>
      <c r="M158" s="119"/>
      <c r="N158" s="543"/>
      <c r="O158" s="177"/>
      <c r="P158" s="178"/>
      <c r="Q158" s="178"/>
      <c r="R158" s="549"/>
      <c r="S158" s="549"/>
      <c r="T158" s="609"/>
      <c r="U158" s="610"/>
    </row>
    <row r="159" spans="2:21" ht="8.4499999999999993" customHeight="1" x14ac:dyDescent="0.15">
      <c r="B159" s="107"/>
      <c r="C159" s="107"/>
      <c r="D159" s="76"/>
      <c r="E159" s="76"/>
      <c r="F159" s="76"/>
      <c r="G159" s="124"/>
      <c r="H159" s="124"/>
      <c r="I159" s="124"/>
      <c r="J159" s="208"/>
      <c r="K159" s="124"/>
      <c r="L159" s="124"/>
      <c r="M159" s="124"/>
      <c r="N159" s="125"/>
      <c r="O159" s="125"/>
      <c r="P159" s="76"/>
      <c r="Q159" s="76"/>
      <c r="R159" s="126"/>
      <c r="S159" s="126"/>
      <c r="T159" s="76"/>
      <c r="U159" s="76"/>
    </row>
    <row r="160" spans="2:21" s="5" customFormat="1" ht="16.899999999999999" customHeight="1" thickBot="1" x14ac:dyDescent="0.2">
      <c r="B160" s="525" t="s">
        <v>123</v>
      </c>
      <c r="C160" s="526" t="s">
        <v>53</v>
      </c>
      <c r="D160" s="526"/>
      <c r="E160" s="526"/>
      <c r="F160" s="526"/>
      <c r="G160" s="527" t="s">
        <v>20</v>
      </c>
      <c r="H160" s="528" t="s">
        <v>21</v>
      </c>
      <c r="I160" s="528"/>
      <c r="J160" s="529" t="s">
        <v>22</v>
      </c>
      <c r="K160" s="529" t="s">
        <v>22</v>
      </c>
      <c r="L160" s="529" t="s">
        <v>22</v>
      </c>
      <c r="M160" s="530" t="s">
        <v>2</v>
      </c>
      <c r="N160" s="531" t="s">
        <v>5</v>
      </c>
      <c r="O160" s="531"/>
      <c r="P160" s="512" t="s">
        <v>6</v>
      </c>
      <c r="Q160" s="512"/>
      <c r="R160" s="578" t="s">
        <v>3</v>
      </c>
      <c r="S160" s="579"/>
      <c r="T160" s="514" t="s">
        <v>117</v>
      </c>
      <c r="U160" s="512" t="s">
        <v>175</v>
      </c>
    </row>
    <row r="161" spans="2:21" s="5" customFormat="1" ht="15" customHeight="1" thickBot="1" x14ac:dyDescent="0.2">
      <c r="B161" s="525"/>
      <c r="C161" s="526"/>
      <c r="D161" s="526"/>
      <c r="E161" s="526"/>
      <c r="F161" s="526"/>
      <c r="G161" s="527"/>
      <c r="H161" s="528" t="s">
        <v>21</v>
      </c>
      <c r="I161" s="528"/>
      <c r="J161" s="529"/>
      <c r="K161" s="529"/>
      <c r="L161" s="529"/>
      <c r="M161" s="530"/>
      <c r="N161" s="531"/>
      <c r="O161" s="531"/>
      <c r="P161" s="512"/>
      <c r="Q161" s="512"/>
      <c r="R161" s="580"/>
      <c r="S161" s="581"/>
      <c r="T161" s="515"/>
      <c r="U161" s="513"/>
    </row>
    <row r="162" spans="2:21" s="5" customFormat="1" ht="18" customHeight="1" thickBot="1" x14ac:dyDescent="0.2">
      <c r="B162" s="185">
        <v>1</v>
      </c>
      <c r="C162" s="186"/>
      <c r="D162" s="78" t="s">
        <v>42</v>
      </c>
      <c r="E162" s="78"/>
      <c r="F162" s="155"/>
      <c r="G162" s="187">
        <v>300</v>
      </c>
      <c r="H162" s="605" t="s">
        <v>30</v>
      </c>
      <c r="I162" s="605"/>
      <c r="J162" s="188"/>
      <c r="K162" s="189"/>
      <c r="L162" s="190"/>
      <c r="M162" s="191">
        <f t="shared" ref="M162:M171" si="84">$G$9</f>
        <v>6</v>
      </c>
      <c r="N162" s="159">
        <v>5</v>
      </c>
      <c r="O162" s="160" t="str">
        <f t="shared" ref="O162:O171" si="85">IF(ISBLANK(H162),"",H162)</f>
        <v>ℓ</v>
      </c>
      <c r="P162" s="161">
        <v>2</v>
      </c>
      <c r="Q162" s="162" t="str">
        <f t="shared" ref="Q162:Q171" si="86">IF(ISBLANK(H162),"",H162)</f>
        <v>ℓ</v>
      </c>
      <c r="R162" s="91">
        <f t="shared" ref="R162:R171" si="87">IF(ISBLANK(H162),"",N162-P162)</f>
        <v>3</v>
      </c>
      <c r="S162" s="92" t="str">
        <f>$Q$162</f>
        <v>ℓ</v>
      </c>
      <c r="T162" s="163">
        <f t="shared" ref="T162:T171" si="88">IF(ISBLANK(N162),"",(N162-P162)*G162)</f>
        <v>900</v>
      </c>
      <c r="U162" s="192">
        <f t="shared" ref="U162:U171" si="89">IF(ISBLANK(N162),"",T162/M162)</f>
        <v>150</v>
      </c>
    </row>
    <row r="163" spans="2:21" s="5" customFormat="1" ht="18" customHeight="1" thickBot="1" x14ac:dyDescent="0.2">
      <c r="B163" s="185">
        <v>2</v>
      </c>
      <c r="C163" s="186"/>
      <c r="D163" s="78" t="s">
        <v>43</v>
      </c>
      <c r="E163" s="78"/>
      <c r="F163" s="155"/>
      <c r="G163" s="187">
        <v>500</v>
      </c>
      <c r="H163" s="605" t="s">
        <v>30</v>
      </c>
      <c r="I163" s="605"/>
      <c r="J163" s="188"/>
      <c r="K163" s="193"/>
      <c r="L163" s="190"/>
      <c r="M163" s="191">
        <f t="shared" si="84"/>
        <v>6</v>
      </c>
      <c r="N163" s="159">
        <v>20</v>
      </c>
      <c r="O163" s="160" t="str">
        <f t="shared" si="85"/>
        <v>ℓ</v>
      </c>
      <c r="P163" s="161">
        <v>6</v>
      </c>
      <c r="Q163" s="162" t="str">
        <f t="shared" si="86"/>
        <v>ℓ</v>
      </c>
      <c r="R163" s="91">
        <f t="shared" si="87"/>
        <v>14</v>
      </c>
      <c r="S163" s="96" t="str">
        <f>$Q$163</f>
        <v>ℓ</v>
      </c>
      <c r="T163" s="163">
        <f t="shared" si="88"/>
        <v>7000</v>
      </c>
      <c r="U163" s="164">
        <f t="shared" si="89"/>
        <v>1166.6666666666667</v>
      </c>
    </row>
    <row r="164" spans="2:21" s="5" customFormat="1" ht="18" customHeight="1" thickBot="1" x14ac:dyDescent="0.2">
      <c r="B164" s="185">
        <v>3</v>
      </c>
      <c r="C164" s="186"/>
      <c r="D164" s="78" t="s">
        <v>44</v>
      </c>
      <c r="E164" s="78"/>
      <c r="F164" s="155"/>
      <c r="G164" s="187">
        <v>500</v>
      </c>
      <c r="H164" s="605" t="s">
        <v>40</v>
      </c>
      <c r="I164" s="605"/>
      <c r="J164" s="188"/>
      <c r="K164" s="193"/>
      <c r="L164" s="190"/>
      <c r="M164" s="191">
        <f t="shared" si="84"/>
        <v>6</v>
      </c>
      <c r="N164" s="159">
        <v>5</v>
      </c>
      <c r="O164" s="160" t="str">
        <f t="shared" si="85"/>
        <v>本</v>
      </c>
      <c r="P164" s="161">
        <v>3</v>
      </c>
      <c r="Q164" s="162" t="str">
        <f t="shared" si="86"/>
        <v>本</v>
      </c>
      <c r="R164" s="91">
        <f t="shared" si="87"/>
        <v>2</v>
      </c>
      <c r="S164" s="96" t="str">
        <f>$Q$164</f>
        <v>本</v>
      </c>
      <c r="T164" s="163">
        <f t="shared" si="88"/>
        <v>1000</v>
      </c>
      <c r="U164" s="164">
        <f t="shared" si="89"/>
        <v>166.66666666666666</v>
      </c>
    </row>
    <row r="165" spans="2:21" s="5" customFormat="1" ht="18" customHeight="1" thickBot="1" x14ac:dyDescent="0.2">
      <c r="B165" s="185">
        <v>4</v>
      </c>
      <c r="C165" s="186"/>
      <c r="D165" s="78" t="s">
        <v>126</v>
      </c>
      <c r="E165" s="78"/>
      <c r="F165" s="155"/>
      <c r="G165" s="187">
        <v>250</v>
      </c>
      <c r="H165" s="605" t="s">
        <v>57</v>
      </c>
      <c r="I165" s="605"/>
      <c r="J165" s="188"/>
      <c r="K165" s="193"/>
      <c r="L165" s="190"/>
      <c r="M165" s="191">
        <f t="shared" si="84"/>
        <v>6</v>
      </c>
      <c r="N165" s="159">
        <v>12</v>
      </c>
      <c r="O165" s="160" t="str">
        <f t="shared" si="85"/>
        <v>瓶</v>
      </c>
      <c r="P165" s="161">
        <v>0</v>
      </c>
      <c r="Q165" s="162" t="str">
        <f t="shared" si="86"/>
        <v>瓶</v>
      </c>
      <c r="R165" s="91">
        <f t="shared" si="87"/>
        <v>12</v>
      </c>
      <c r="S165" s="96" t="str">
        <f>$Q$165</f>
        <v>瓶</v>
      </c>
      <c r="T165" s="163">
        <f t="shared" si="88"/>
        <v>3000</v>
      </c>
      <c r="U165" s="164">
        <f t="shared" si="89"/>
        <v>500</v>
      </c>
    </row>
    <row r="166" spans="2:21" s="5" customFormat="1" ht="18" customHeight="1" thickBot="1" x14ac:dyDescent="0.2">
      <c r="B166" s="185">
        <v>5</v>
      </c>
      <c r="C166" s="186"/>
      <c r="D166" s="606" t="s">
        <v>61</v>
      </c>
      <c r="E166" s="606"/>
      <c r="F166" s="155"/>
      <c r="G166" s="187">
        <v>1000</v>
      </c>
      <c r="H166" s="605" t="s">
        <v>60</v>
      </c>
      <c r="I166" s="605"/>
      <c r="J166" s="188"/>
      <c r="K166" s="193"/>
      <c r="L166" s="190"/>
      <c r="M166" s="191">
        <f t="shared" si="84"/>
        <v>6</v>
      </c>
      <c r="N166" s="159">
        <v>1</v>
      </c>
      <c r="O166" s="160" t="str">
        <f t="shared" si="85"/>
        <v>kg</v>
      </c>
      <c r="P166" s="161">
        <v>0</v>
      </c>
      <c r="Q166" s="162" t="str">
        <f t="shared" si="86"/>
        <v>kg</v>
      </c>
      <c r="R166" s="91">
        <f t="shared" si="87"/>
        <v>1</v>
      </c>
      <c r="S166" s="96" t="str">
        <f>$Q$166</f>
        <v>kg</v>
      </c>
      <c r="T166" s="163">
        <f t="shared" si="88"/>
        <v>1000</v>
      </c>
      <c r="U166" s="164">
        <f t="shared" si="89"/>
        <v>166.66666666666666</v>
      </c>
    </row>
    <row r="167" spans="2:21" s="5" customFormat="1" ht="18" customHeight="1" thickBot="1" x14ac:dyDescent="0.2">
      <c r="B167" s="185">
        <v>6</v>
      </c>
      <c r="C167" s="167"/>
      <c r="D167" s="249"/>
      <c r="E167" s="249"/>
      <c r="F167" s="167"/>
      <c r="G167" s="195"/>
      <c r="H167" s="602"/>
      <c r="I167" s="602"/>
      <c r="J167" s="196"/>
      <c r="K167" s="197"/>
      <c r="L167" s="198"/>
      <c r="M167" s="191">
        <f t="shared" si="84"/>
        <v>6</v>
      </c>
      <c r="N167" s="159"/>
      <c r="O167" s="160" t="str">
        <f t="shared" si="85"/>
        <v/>
      </c>
      <c r="P167" s="171"/>
      <c r="Q167" s="162" t="str">
        <f t="shared" si="86"/>
        <v/>
      </c>
      <c r="R167" s="91" t="str">
        <f t="shared" si="87"/>
        <v/>
      </c>
      <c r="S167" s="96" t="str">
        <f>$Q$167</f>
        <v/>
      </c>
      <c r="T167" s="163" t="str">
        <f t="shared" si="88"/>
        <v/>
      </c>
      <c r="U167" s="164" t="str">
        <f t="shared" si="89"/>
        <v/>
      </c>
    </row>
    <row r="168" spans="2:21" s="5" customFormat="1" ht="18" customHeight="1" thickBot="1" x14ac:dyDescent="0.2">
      <c r="B168" s="185">
        <v>7</v>
      </c>
      <c r="C168" s="167"/>
      <c r="D168" s="249"/>
      <c r="E168" s="249"/>
      <c r="F168" s="167"/>
      <c r="G168" s="195"/>
      <c r="H168" s="602"/>
      <c r="I168" s="602"/>
      <c r="J168" s="196"/>
      <c r="K168" s="197"/>
      <c r="L168" s="198"/>
      <c r="M168" s="191">
        <f t="shared" si="84"/>
        <v>6</v>
      </c>
      <c r="N168" s="159"/>
      <c r="O168" s="160" t="str">
        <f t="shared" si="85"/>
        <v/>
      </c>
      <c r="P168" s="171"/>
      <c r="Q168" s="162" t="str">
        <f t="shared" si="86"/>
        <v/>
      </c>
      <c r="R168" s="91" t="str">
        <f t="shared" si="87"/>
        <v/>
      </c>
      <c r="S168" s="96" t="str">
        <f>$Q$168</f>
        <v/>
      </c>
      <c r="T168" s="163" t="str">
        <f t="shared" si="88"/>
        <v/>
      </c>
      <c r="U168" s="164" t="str">
        <f t="shared" si="89"/>
        <v/>
      </c>
    </row>
    <row r="169" spans="2:21" s="5" customFormat="1" ht="18" customHeight="1" thickBot="1" x14ac:dyDescent="0.2">
      <c r="B169" s="185">
        <v>8</v>
      </c>
      <c r="C169" s="167"/>
      <c r="D169" s="607"/>
      <c r="E169" s="607"/>
      <c r="F169" s="167"/>
      <c r="G169" s="195"/>
      <c r="H169" s="602"/>
      <c r="I169" s="602"/>
      <c r="J169" s="196"/>
      <c r="K169" s="197"/>
      <c r="L169" s="198"/>
      <c r="M169" s="191">
        <f t="shared" si="84"/>
        <v>6</v>
      </c>
      <c r="N169" s="159"/>
      <c r="O169" s="160" t="str">
        <f t="shared" si="85"/>
        <v/>
      </c>
      <c r="P169" s="171"/>
      <c r="Q169" s="162" t="str">
        <f t="shared" si="86"/>
        <v/>
      </c>
      <c r="R169" s="91" t="str">
        <f t="shared" si="87"/>
        <v/>
      </c>
      <c r="S169" s="96" t="str">
        <f>$Q$169</f>
        <v/>
      </c>
      <c r="T169" s="163" t="str">
        <f t="shared" si="88"/>
        <v/>
      </c>
      <c r="U169" s="164" t="str">
        <f t="shared" si="89"/>
        <v/>
      </c>
    </row>
    <row r="170" spans="2:21" s="5" customFormat="1" ht="18" customHeight="1" thickBot="1" x14ac:dyDescent="0.2">
      <c r="B170" s="185">
        <v>9</v>
      </c>
      <c r="C170" s="167"/>
      <c r="D170" s="607"/>
      <c r="E170" s="607"/>
      <c r="F170" s="167"/>
      <c r="G170" s="195"/>
      <c r="H170" s="602"/>
      <c r="I170" s="602"/>
      <c r="J170" s="196"/>
      <c r="K170" s="197"/>
      <c r="L170" s="198"/>
      <c r="M170" s="191">
        <f t="shared" si="84"/>
        <v>6</v>
      </c>
      <c r="N170" s="159"/>
      <c r="O170" s="160" t="str">
        <f t="shared" si="85"/>
        <v/>
      </c>
      <c r="P170" s="171"/>
      <c r="Q170" s="162" t="str">
        <f t="shared" si="86"/>
        <v/>
      </c>
      <c r="R170" s="91" t="str">
        <f t="shared" si="87"/>
        <v/>
      </c>
      <c r="S170" s="96" t="str">
        <f>$Q$170</f>
        <v/>
      </c>
      <c r="T170" s="163" t="str">
        <f t="shared" si="88"/>
        <v/>
      </c>
      <c r="U170" s="164" t="str">
        <f t="shared" si="89"/>
        <v/>
      </c>
    </row>
    <row r="171" spans="2:21" s="5" customFormat="1" ht="18" customHeight="1" thickBot="1" x14ac:dyDescent="0.2">
      <c r="B171" s="185">
        <v>10</v>
      </c>
      <c r="C171" s="167"/>
      <c r="D171" s="591"/>
      <c r="E171" s="591"/>
      <c r="F171" s="167"/>
      <c r="G171" s="195"/>
      <c r="H171" s="602"/>
      <c r="I171" s="602"/>
      <c r="J171" s="199"/>
      <c r="K171" s="200"/>
      <c r="L171" s="201"/>
      <c r="M171" s="202">
        <f t="shared" si="84"/>
        <v>6</v>
      </c>
      <c r="N171" s="159"/>
      <c r="O171" s="160" t="str">
        <f t="shared" si="85"/>
        <v/>
      </c>
      <c r="P171" s="171"/>
      <c r="Q171" s="162" t="str">
        <f t="shared" si="86"/>
        <v/>
      </c>
      <c r="R171" s="91" t="str">
        <f t="shared" si="87"/>
        <v/>
      </c>
      <c r="S171" s="96" t="str">
        <f>$Q$171</f>
        <v/>
      </c>
      <c r="T171" s="163" t="str">
        <f t="shared" si="88"/>
        <v/>
      </c>
      <c r="U171" s="203" t="str">
        <f t="shared" si="89"/>
        <v/>
      </c>
    </row>
    <row r="172" spans="2:21" ht="7.9" customHeight="1" thickBot="1" x14ac:dyDescent="0.2">
      <c r="B172" s="77"/>
      <c r="C172" s="78"/>
      <c r="D172" s="78"/>
      <c r="E172" s="78"/>
      <c r="F172" s="78"/>
      <c r="G172" s="603"/>
      <c r="H172" s="540"/>
      <c r="I172" s="604"/>
      <c r="J172" s="83"/>
      <c r="K172" s="86"/>
      <c r="L172" s="86"/>
      <c r="M172" s="86"/>
      <c r="N172" s="543"/>
      <c r="O172" s="175"/>
      <c r="P172" s="247"/>
      <c r="Q172" s="78"/>
      <c r="R172" s="546"/>
      <c r="S172" s="546"/>
      <c r="T172" s="585">
        <f>SUM(T162:T171)</f>
        <v>12900</v>
      </c>
      <c r="U172" s="548">
        <f>SUM(U162:U171)</f>
        <v>2150</v>
      </c>
    </row>
    <row r="173" spans="2:21" ht="13.5" x14ac:dyDescent="0.15">
      <c r="B173" s="116"/>
      <c r="C173" s="117"/>
      <c r="D173" s="118" t="s">
        <v>69</v>
      </c>
      <c r="E173" s="118"/>
      <c r="F173" s="118"/>
      <c r="G173" s="603"/>
      <c r="H173" s="540"/>
      <c r="I173" s="604"/>
      <c r="J173" s="119"/>
      <c r="K173" s="119"/>
      <c r="L173" s="119"/>
      <c r="M173" s="119"/>
      <c r="N173" s="543"/>
      <c r="O173" s="177"/>
      <c r="P173" s="178"/>
      <c r="Q173" s="178"/>
      <c r="R173" s="549"/>
      <c r="S173" s="549"/>
      <c r="T173" s="585"/>
      <c r="U173" s="548"/>
    </row>
    <row r="174" spans="2:21" ht="10.15" customHeight="1" x14ac:dyDescent="0.15">
      <c r="B174" s="109"/>
      <c r="C174" s="109"/>
      <c r="D174" s="78"/>
      <c r="E174" s="78"/>
      <c r="F174" s="78"/>
      <c r="G174" s="179"/>
      <c r="H174" s="179"/>
      <c r="I174" s="179"/>
      <c r="J174" s="219"/>
      <c r="K174" s="179"/>
      <c r="L174" s="179"/>
      <c r="M174" s="179"/>
      <c r="N174" s="220"/>
      <c r="O174" s="220"/>
      <c r="P174" s="78"/>
      <c r="Q174" s="78"/>
      <c r="R174" s="221"/>
      <c r="S174" s="221"/>
      <c r="T174" s="78"/>
      <c r="U174" s="78"/>
    </row>
    <row r="175" spans="2:21" s="5" customFormat="1" ht="15.6" customHeight="1" thickBot="1" x14ac:dyDescent="0.2">
      <c r="B175" s="525" t="s">
        <v>46</v>
      </c>
      <c r="C175" s="608" t="s">
        <v>35</v>
      </c>
      <c r="D175" s="608"/>
      <c r="E175" s="608"/>
      <c r="F175" s="608"/>
      <c r="G175" s="527" t="s">
        <v>20</v>
      </c>
      <c r="H175" s="528" t="s">
        <v>21</v>
      </c>
      <c r="I175" s="528"/>
      <c r="J175" s="529" t="s">
        <v>22</v>
      </c>
      <c r="K175" s="529" t="s">
        <v>22</v>
      </c>
      <c r="L175" s="529" t="s">
        <v>22</v>
      </c>
      <c r="M175" s="530" t="s">
        <v>2</v>
      </c>
      <c r="N175" s="531" t="s">
        <v>5</v>
      </c>
      <c r="O175" s="531"/>
      <c r="P175" s="512" t="s">
        <v>6</v>
      </c>
      <c r="Q175" s="512"/>
      <c r="R175" s="578" t="s">
        <v>3</v>
      </c>
      <c r="S175" s="579"/>
      <c r="T175" s="514" t="s">
        <v>117</v>
      </c>
      <c r="U175" s="512" t="s">
        <v>175</v>
      </c>
    </row>
    <row r="176" spans="2:21" s="5" customFormat="1" ht="13.15" customHeight="1" thickBot="1" x14ac:dyDescent="0.2">
      <c r="B176" s="525"/>
      <c r="C176" s="608"/>
      <c r="D176" s="608"/>
      <c r="E176" s="608"/>
      <c r="F176" s="608"/>
      <c r="G176" s="527"/>
      <c r="H176" s="528" t="s">
        <v>21</v>
      </c>
      <c r="I176" s="528"/>
      <c r="J176" s="529"/>
      <c r="K176" s="529"/>
      <c r="L176" s="529"/>
      <c r="M176" s="530"/>
      <c r="N176" s="531"/>
      <c r="O176" s="531"/>
      <c r="P176" s="512"/>
      <c r="Q176" s="512"/>
      <c r="R176" s="580"/>
      <c r="S176" s="581"/>
      <c r="T176" s="515"/>
      <c r="U176" s="513"/>
    </row>
    <row r="177" spans="2:21" s="5" customFormat="1" ht="18" customHeight="1" thickBot="1" x14ac:dyDescent="0.2">
      <c r="B177" s="185">
        <v>1</v>
      </c>
      <c r="C177" s="186"/>
      <c r="D177" s="78" t="s">
        <v>47</v>
      </c>
      <c r="E177" s="78"/>
      <c r="F177" s="155"/>
      <c r="G177" s="187">
        <v>1000</v>
      </c>
      <c r="H177" s="605" t="s">
        <v>57</v>
      </c>
      <c r="I177" s="605"/>
      <c r="J177" s="188"/>
      <c r="K177" s="189"/>
      <c r="L177" s="190"/>
      <c r="M177" s="191">
        <f t="shared" ref="M177:M186" si="90">$G$9</f>
        <v>6</v>
      </c>
      <c r="N177" s="159">
        <v>4</v>
      </c>
      <c r="O177" s="160" t="str">
        <f t="shared" ref="O177:O186" si="91">IF(ISBLANK(H177),"",H177)</f>
        <v>瓶</v>
      </c>
      <c r="P177" s="161"/>
      <c r="Q177" s="162" t="str">
        <f t="shared" ref="Q177:Q186" si="92">IF(ISBLANK(H177),"",H177)</f>
        <v>瓶</v>
      </c>
      <c r="R177" s="91">
        <f>IF(ISBLANK(N177),"",N177-P177)</f>
        <v>4</v>
      </c>
      <c r="S177" s="92" t="str">
        <f>IF(ISBLANK(N177),"",O177)</f>
        <v>瓶</v>
      </c>
      <c r="T177" s="163">
        <f t="shared" ref="T177:T186" si="93">IF(ISBLANK(N177),"",(N177-P177)*G177)</f>
        <v>4000</v>
      </c>
      <c r="U177" s="250">
        <f t="shared" ref="U177:U186" si="94">IF(ISBLANK(N177),"",T177/M177)</f>
        <v>666.66666666666663</v>
      </c>
    </row>
    <row r="178" spans="2:21" s="5" customFormat="1" ht="18" customHeight="1" thickBot="1" x14ac:dyDescent="0.2">
      <c r="B178" s="185">
        <v>2</v>
      </c>
      <c r="C178" s="186"/>
      <c r="D178" s="78" t="s">
        <v>113</v>
      </c>
      <c r="E178" s="78"/>
      <c r="F178" s="155"/>
      <c r="G178" s="187">
        <v>500</v>
      </c>
      <c r="H178" s="605" t="s">
        <v>1</v>
      </c>
      <c r="I178" s="605"/>
      <c r="J178" s="188"/>
      <c r="K178" s="193"/>
      <c r="L178" s="190"/>
      <c r="M178" s="191">
        <f t="shared" si="90"/>
        <v>6</v>
      </c>
      <c r="N178" s="159">
        <v>2</v>
      </c>
      <c r="O178" s="160" t="str">
        <f t="shared" si="91"/>
        <v>kg</v>
      </c>
      <c r="P178" s="161"/>
      <c r="Q178" s="162" t="str">
        <f t="shared" si="92"/>
        <v>kg</v>
      </c>
      <c r="R178" s="91">
        <f t="shared" ref="R178:R186" si="95">IF(ISBLANK(N178),"",N178-P178)</f>
        <v>2</v>
      </c>
      <c r="S178" s="96" t="str">
        <f t="shared" ref="S178:S186" si="96">IF(ISBLANK(N178),"",O178)</f>
        <v>kg</v>
      </c>
      <c r="T178" s="163">
        <f t="shared" si="93"/>
        <v>1000</v>
      </c>
      <c r="U178" s="251">
        <f t="shared" si="94"/>
        <v>166.66666666666666</v>
      </c>
    </row>
    <row r="179" spans="2:21" s="5" customFormat="1" ht="18" customHeight="1" thickBot="1" x14ac:dyDescent="0.2">
      <c r="B179" s="185">
        <v>3</v>
      </c>
      <c r="C179" s="186"/>
      <c r="D179" s="78" t="s">
        <v>48</v>
      </c>
      <c r="E179" s="78"/>
      <c r="F179" s="155"/>
      <c r="G179" s="187">
        <v>2000</v>
      </c>
      <c r="H179" s="605" t="s">
        <v>57</v>
      </c>
      <c r="I179" s="605"/>
      <c r="J179" s="188"/>
      <c r="K179" s="193"/>
      <c r="L179" s="190"/>
      <c r="M179" s="191">
        <f t="shared" si="90"/>
        <v>6</v>
      </c>
      <c r="N179" s="159">
        <v>4</v>
      </c>
      <c r="O179" s="160" t="str">
        <f t="shared" si="91"/>
        <v>瓶</v>
      </c>
      <c r="P179" s="161"/>
      <c r="Q179" s="162" t="str">
        <f t="shared" si="92"/>
        <v>瓶</v>
      </c>
      <c r="R179" s="91">
        <f t="shared" si="95"/>
        <v>4</v>
      </c>
      <c r="S179" s="96" t="str">
        <f t="shared" si="96"/>
        <v>瓶</v>
      </c>
      <c r="T179" s="163">
        <f t="shared" si="93"/>
        <v>8000</v>
      </c>
      <c r="U179" s="251">
        <f t="shared" si="94"/>
        <v>1333.3333333333333</v>
      </c>
    </row>
    <row r="180" spans="2:21" s="5" customFormat="1" ht="18" customHeight="1" thickBot="1" x14ac:dyDescent="0.2">
      <c r="B180" s="185">
        <v>4</v>
      </c>
      <c r="C180" s="186"/>
      <c r="D180" s="78" t="s">
        <v>49</v>
      </c>
      <c r="E180" s="78"/>
      <c r="F180" s="155"/>
      <c r="G180" s="187">
        <v>100</v>
      </c>
      <c r="H180" s="605" t="s">
        <v>41</v>
      </c>
      <c r="I180" s="605"/>
      <c r="J180" s="188"/>
      <c r="K180" s="193"/>
      <c r="L180" s="190"/>
      <c r="M180" s="191">
        <f t="shared" si="90"/>
        <v>6</v>
      </c>
      <c r="N180" s="159">
        <v>3</v>
      </c>
      <c r="O180" s="160" t="str">
        <f t="shared" si="91"/>
        <v>袋</v>
      </c>
      <c r="P180" s="161"/>
      <c r="Q180" s="162" t="str">
        <f t="shared" si="92"/>
        <v>袋</v>
      </c>
      <c r="R180" s="91">
        <f t="shared" si="95"/>
        <v>3</v>
      </c>
      <c r="S180" s="96" t="str">
        <f t="shared" si="96"/>
        <v>袋</v>
      </c>
      <c r="T180" s="163">
        <f t="shared" si="93"/>
        <v>300</v>
      </c>
      <c r="U180" s="251">
        <f t="shared" si="94"/>
        <v>50</v>
      </c>
    </row>
    <row r="181" spans="2:21" s="5" customFormat="1" ht="18" customHeight="1" thickBot="1" x14ac:dyDescent="0.2">
      <c r="B181" s="185">
        <v>5</v>
      </c>
      <c r="C181" s="186"/>
      <c r="D181" s="78" t="s">
        <v>50</v>
      </c>
      <c r="E181" s="78"/>
      <c r="F181" s="155"/>
      <c r="G181" s="187">
        <v>2000</v>
      </c>
      <c r="H181" s="605" t="s">
        <v>1</v>
      </c>
      <c r="I181" s="605"/>
      <c r="J181" s="188"/>
      <c r="K181" s="193"/>
      <c r="L181" s="190"/>
      <c r="M181" s="191">
        <f t="shared" si="90"/>
        <v>6</v>
      </c>
      <c r="N181" s="159">
        <v>6</v>
      </c>
      <c r="O181" s="160" t="str">
        <f t="shared" si="91"/>
        <v>kg</v>
      </c>
      <c r="P181" s="161">
        <v>1</v>
      </c>
      <c r="Q181" s="162" t="str">
        <f t="shared" si="92"/>
        <v>kg</v>
      </c>
      <c r="R181" s="91">
        <f t="shared" si="95"/>
        <v>5</v>
      </c>
      <c r="S181" s="96" t="str">
        <f t="shared" si="96"/>
        <v>kg</v>
      </c>
      <c r="T181" s="163">
        <f t="shared" si="93"/>
        <v>10000</v>
      </c>
      <c r="U181" s="251">
        <f t="shared" si="94"/>
        <v>1666.6666666666667</v>
      </c>
    </row>
    <row r="182" spans="2:21" s="5" customFormat="1" ht="18" customHeight="1" thickBot="1" x14ac:dyDescent="0.2">
      <c r="B182" s="185">
        <v>6</v>
      </c>
      <c r="C182" s="167"/>
      <c r="D182" s="606" t="s">
        <v>51</v>
      </c>
      <c r="E182" s="606"/>
      <c r="F182" s="167"/>
      <c r="G182" s="195">
        <v>500</v>
      </c>
      <c r="H182" s="602" t="s">
        <v>41</v>
      </c>
      <c r="I182" s="602"/>
      <c r="J182" s="196"/>
      <c r="K182" s="197"/>
      <c r="L182" s="198"/>
      <c r="M182" s="191">
        <f t="shared" si="90"/>
        <v>6</v>
      </c>
      <c r="N182" s="159">
        <v>3</v>
      </c>
      <c r="O182" s="160" t="str">
        <f t="shared" si="91"/>
        <v>袋</v>
      </c>
      <c r="P182" s="171">
        <v>1</v>
      </c>
      <c r="Q182" s="162" t="str">
        <f t="shared" si="92"/>
        <v>袋</v>
      </c>
      <c r="R182" s="91">
        <f t="shared" si="95"/>
        <v>2</v>
      </c>
      <c r="S182" s="96" t="str">
        <f t="shared" si="96"/>
        <v>袋</v>
      </c>
      <c r="T182" s="163">
        <f t="shared" si="93"/>
        <v>1000</v>
      </c>
      <c r="U182" s="251">
        <f t="shared" si="94"/>
        <v>166.66666666666666</v>
      </c>
    </row>
    <row r="183" spans="2:21" s="5" customFormat="1" ht="18" customHeight="1" thickBot="1" x14ac:dyDescent="0.2">
      <c r="B183" s="185">
        <v>7</v>
      </c>
      <c r="C183" s="167"/>
      <c r="D183" s="607" t="s">
        <v>124</v>
      </c>
      <c r="E183" s="607"/>
      <c r="F183" s="167"/>
      <c r="G183" s="195">
        <v>600</v>
      </c>
      <c r="H183" s="602" t="s">
        <v>60</v>
      </c>
      <c r="I183" s="602"/>
      <c r="J183" s="196"/>
      <c r="K183" s="197"/>
      <c r="L183" s="198"/>
      <c r="M183" s="191">
        <f t="shared" si="90"/>
        <v>6</v>
      </c>
      <c r="N183" s="159">
        <v>2</v>
      </c>
      <c r="O183" s="160" t="str">
        <f t="shared" si="91"/>
        <v>kg</v>
      </c>
      <c r="P183" s="171"/>
      <c r="Q183" s="162" t="str">
        <f t="shared" si="92"/>
        <v>kg</v>
      </c>
      <c r="R183" s="91">
        <f t="shared" si="95"/>
        <v>2</v>
      </c>
      <c r="S183" s="96" t="str">
        <f t="shared" si="96"/>
        <v>kg</v>
      </c>
      <c r="T183" s="163">
        <f t="shared" si="93"/>
        <v>1200</v>
      </c>
      <c r="U183" s="251">
        <f t="shared" si="94"/>
        <v>200</v>
      </c>
    </row>
    <row r="184" spans="2:21" s="5" customFormat="1" ht="18" customHeight="1" thickBot="1" x14ac:dyDescent="0.2">
      <c r="B184" s="185">
        <v>8</v>
      </c>
      <c r="C184" s="167"/>
      <c r="D184" s="78" t="s">
        <v>125</v>
      </c>
      <c r="E184" s="78"/>
      <c r="F184" s="167"/>
      <c r="G184" s="195">
        <v>2400</v>
      </c>
      <c r="H184" s="602" t="s">
        <v>110</v>
      </c>
      <c r="I184" s="602"/>
      <c r="J184" s="196"/>
      <c r="K184" s="197"/>
      <c r="L184" s="198"/>
      <c r="M184" s="191">
        <f t="shared" si="90"/>
        <v>6</v>
      </c>
      <c r="N184" s="159">
        <v>1</v>
      </c>
      <c r="O184" s="160" t="str">
        <f t="shared" si="91"/>
        <v>缶</v>
      </c>
      <c r="P184" s="171">
        <v>1</v>
      </c>
      <c r="Q184" s="162" t="str">
        <f t="shared" si="92"/>
        <v>缶</v>
      </c>
      <c r="R184" s="91">
        <f t="shared" si="95"/>
        <v>0</v>
      </c>
      <c r="S184" s="96" t="str">
        <f t="shared" si="96"/>
        <v>缶</v>
      </c>
      <c r="T184" s="163">
        <f t="shared" si="93"/>
        <v>0</v>
      </c>
      <c r="U184" s="251">
        <f t="shared" si="94"/>
        <v>0</v>
      </c>
    </row>
    <row r="185" spans="2:21" s="5" customFormat="1" ht="18" customHeight="1" thickBot="1" x14ac:dyDescent="0.2">
      <c r="B185" s="185">
        <v>9</v>
      </c>
      <c r="C185" s="167"/>
      <c r="D185" s="129"/>
      <c r="E185" s="129"/>
      <c r="F185" s="167"/>
      <c r="G185" s="195"/>
      <c r="H185" s="602"/>
      <c r="I185" s="602"/>
      <c r="J185" s="196"/>
      <c r="K185" s="197"/>
      <c r="L185" s="198"/>
      <c r="M185" s="191">
        <f t="shared" si="90"/>
        <v>6</v>
      </c>
      <c r="N185" s="159"/>
      <c r="O185" s="160" t="str">
        <f t="shared" si="91"/>
        <v/>
      </c>
      <c r="P185" s="171"/>
      <c r="Q185" s="162" t="str">
        <f t="shared" si="92"/>
        <v/>
      </c>
      <c r="R185" s="91" t="str">
        <f t="shared" si="95"/>
        <v/>
      </c>
      <c r="S185" s="96" t="str">
        <f t="shared" si="96"/>
        <v/>
      </c>
      <c r="T185" s="163" t="str">
        <f t="shared" si="93"/>
        <v/>
      </c>
      <c r="U185" s="251" t="str">
        <f t="shared" si="94"/>
        <v/>
      </c>
    </row>
    <row r="186" spans="2:21" s="5" customFormat="1" ht="18" customHeight="1" thickBot="1" x14ac:dyDescent="0.2">
      <c r="B186" s="185">
        <v>10</v>
      </c>
      <c r="C186" s="167"/>
      <c r="D186" s="591"/>
      <c r="E186" s="591"/>
      <c r="F186" s="167"/>
      <c r="G186" s="195"/>
      <c r="H186" s="602"/>
      <c r="I186" s="602"/>
      <c r="J186" s="199"/>
      <c r="K186" s="200"/>
      <c r="L186" s="201"/>
      <c r="M186" s="202">
        <f t="shared" si="90"/>
        <v>6</v>
      </c>
      <c r="N186" s="159"/>
      <c r="O186" s="160" t="str">
        <f t="shared" si="91"/>
        <v/>
      </c>
      <c r="P186" s="171"/>
      <c r="Q186" s="162" t="str">
        <f t="shared" si="92"/>
        <v/>
      </c>
      <c r="R186" s="222" t="str">
        <f t="shared" si="95"/>
        <v/>
      </c>
      <c r="S186" s="105" t="str">
        <f t="shared" si="96"/>
        <v/>
      </c>
      <c r="T186" s="223" t="str">
        <f t="shared" si="93"/>
        <v/>
      </c>
      <c r="U186" s="252" t="str">
        <f t="shared" si="94"/>
        <v/>
      </c>
    </row>
    <row r="187" spans="2:21" ht="7.9" customHeight="1" thickBot="1" x14ac:dyDescent="0.2">
      <c r="B187" s="77"/>
      <c r="C187" s="78"/>
      <c r="D187" s="78"/>
      <c r="E187" s="78"/>
      <c r="F187" s="78"/>
      <c r="G187" s="603"/>
      <c r="H187" s="540"/>
      <c r="I187" s="604"/>
      <c r="J187" s="83"/>
      <c r="K187" s="86"/>
      <c r="L187" s="86"/>
      <c r="M187" s="86"/>
      <c r="N187" s="543"/>
      <c r="O187" s="175"/>
      <c r="P187" s="247"/>
      <c r="Q187" s="78"/>
      <c r="R187" s="546"/>
      <c r="S187" s="546"/>
      <c r="T187" s="600">
        <f>SUM(T177:T186)</f>
        <v>25500</v>
      </c>
      <c r="U187" s="596">
        <f>SUM(U177:U186)</f>
        <v>4250</v>
      </c>
    </row>
    <row r="188" spans="2:21" ht="13.5" x14ac:dyDescent="0.15">
      <c r="B188" s="116"/>
      <c r="C188" s="117"/>
      <c r="D188" s="118" t="s">
        <v>69</v>
      </c>
      <c r="E188" s="118"/>
      <c r="F188" s="118"/>
      <c r="G188" s="603"/>
      <c r="H188" s="540"/>
      <c r="I188" s="604"/>
      <c r="J188" s="119"/>
      <c r="K188" s="119"/>
      <c r="L188" s="119"/>
      <c r="M188" s="119"/>
      <c r="N188" s="543"/>
      <c r="O188" s="177"/>
      <c r="P188" s="178"/>
      <c r="Q188" s="178"/>
      <c r="R188" s="549"/>
      <c r="S188" s="549"/>
      <c r="T188" s="600"/>
      <c r="U188" s="596"/>
    </row>
    <row r="189" spans="2:21" ht="10.5" customHeight="1" thickBot="1" x14ac:dyDescent="0.2">
      <c r="B189" s="109"/>
      <c r="C189" s="109"/>
      <c r="D189" s="78"/>
      <c r="E189" s="78"/>
      <c r="F189" s="78"/>
      <c r="G189" s="179"/>
      <c r="H189" s="179"/>
      <c r="I189" s="179"/>
      <c r="J189" s="219"/>
      <c r="K189" s="179"/>
      <c r="L189" s="179"/>
      <c r="M189" s="179"/>
      <c r="N189" s="220"/>
      <c r="O189" s="220"/>
      <c r="P189" s="78"/>
      <c r="Q189" s="78"/>
      <c r="R189" s="78"/>
      <c r="S189" s="78"/>
      <c r="T189" s="78"/>
      <c r="U189" s="78"/>
    </row>
    <row r="190" spans="2:21" s="5" customFormat="1" ht="18" customHeight="1" thickBot="1" x14ac:dyDescent="0.2">
      <c r="B190" s="612" t="s">
        <v>29</v>
      </c>
      <c r="C190" s="564" t="s">
        <v>163</v>
      </c>
      <c r="D190" s="564"/>
      <c r="E190" s="127">
        <v>3</v>
      </c>
      <c r="F190" s="66" t="s">
        <v>30</v>
      </c>
      <c r="G190" s="67" t="s">
        <v>164</v>
      </c>
      <c r="H190" s="593" t="s">
        <v>4</v>
      </c>
      <c r="I190" s="594"/>
      <c r="J190" s="253"/>
      <c r="K190" s="253"/>
      <c r="L190" s="253"/>
      <c r="M190" s="254"/>
      <c r="N190" s="567" t="s">
        <v>5</v>
      </c>
      <c r="O190" s="568"/>
      <c r="P190" s="569" t="s">
        <v>6</v>
      </c>
      <c r="Q190" s="570"/>
      <c r="R190" s="578" t="s">
        <v>3</v>
      </c>
      <c r="S190" s="579"/>
      <c r="T190" s="514" t="s">
        <v>117</v>
      </c>
      <c r="U190" s="512" t="s">
        <v>175</v>
      </c>
    </row>
    <row r="191" spans="2:21" s="5" customFormat="1" ht="20.25" customHeight="1" thickBot="1" x14ac:dyDescent="0.2">
      <c r="B191" s="613"/>
      <c r="C191" s="255"/>
      <c r="D191" s="256" t="s">
        <v>56</v>
      </c>
      <c r="E191" s="257"/>
      <c r="F191" s="72"/>
      <c r="G191" s="73" t="s">
        <v>31</v>
      </c>
      <c r="H191" s="521" t="s">
        <v>165</v>
      </c>
      <c r="I191" s="522"/>
      <c r="J191" s="253"/>
      <c r="K191" s="253"/>
      <c r="L191" s="253"/>
      <c r="M191" s="254"/>
      <c r="N191" s="74">
        <f>E190*30*G7*G8</f>
        <v>5400</v>
      </c>
      <c r="O191" s="75" t="s">
        <v>30</v>
      </c>
      <c r="P191" s="573" t="s">
        <v>147</v>
      </c>
      <c r="Q191" s="574"/>
      <c r="R191" s="580"/>
      <c r="S191" s="581"/>
      <c r="T191" s="515"/>
      <c r="U191" s="513"/>
    </row>
    <row r="192" spans="2:21" ht="18" customHeight="1" thickBot="1" x14ac:dyDescent="0.2">
      <c r="B192" s="185">
        <v>1</v>
      </c>
      <c r="C192" s="78"/>
      <c r="D192" s="606" t="s">
        <v>32</v>
      </c>
      <c r="E192" s="606"/>
      <c r="F192" s="78"/>
      <c r="G192" s="80">
        <v>31</v>
      </c>
      <c r="H192" s="81">
        <v>5</v>
      </c>
      <c r="I192" s="82" t="s">
        <v>10</v>
      </c>
      <c r="J192" s="83">
        <f>$E$190</f>
        <v>3</v>
      </c>
      <c r="K192" s="84">
        <f>$G$8</f>
        <v>12</v>
      </c>
      <c r="L192" s="85">
        <f>$G$7</f>
        <v>5</v>
      </c>
      <c r="M192" s="86">
        <f>$G$9</f>
        <v>6</v>
      </c>
      <c r="N192" s="87">
        <f>IF(H192&gt;0, H192*0.01*30*J192*K192*L192,"")</f>
        <v>270</v>
      </c>
      <c r="O192" s="88" t="s">
        <v>30</v>
      </c>
      <c r="P192" s="89">
        <v>50</v>
      </c>
      <c r="Q192" s="90" t="s">
        <v>30</v>
      </c>
      <c r="R192" s="91">
        <f>IF(ISBLANK(H192),"",N192-P192)</f>
        <v>220</v>
      </c>
      <c r="S192" s="92" t="str">
        <f>IF(ISBLANK(H192),"",O192)</f>
        <v>ℓ</v>
      </c>
      <c r="T192" s="93">
        <f>IF(ISBLANK(H192),"",(N192-P192)*G192)</f>
        <v>6820</v>
      </c>
      <c r="U192" s="94">
        <f>IF(ISBLANK(H192),"",T192/M192)</f>
        <v>1136.6666666666667</v>
      </c>
    </row>
    <row r="193" spans="2:21" ht="18" customHeight="1" thickBot="1" x14ac:dyDescent="0.2">
      <c r="B193" s="185">
        <v>2</v>
      </c>
      <c r="C193" s="78"/>
      <c r="D193" s="606" t="s">
        <v>33</v>
      </c>
      <c r="E193" s="606"/>
      <c r="F193" s="78"/>
      <c r="G193" s="80">
        <v>35</v>
      </c>
      <c r="H193" s="81">
        <v>5</v>
      </c>
      <c r="I193" s="82" t="s">
        <v>10</v>
      </c>
      <c r="J193" s="83">
        <f>$E$190</f>
        <v>3</v>
      </c>
      <c r="K193" s="95">
        <f>$G$8</f>
        <v>12</v>
      </c>
      <c r="L193" s="85">
        <f>$G$7</f>
        <v>5</v>
      </c>
      <c r="M193" s="86">
        <f>$G$9</f>
        <v>6</v>
      </c>
      <c r="N193" s="87">
        <f>IF(H193&gt;0, H193*0.01*30*J193*K193*L193,"")</f>
        <v>270</v>
      </c>
      <c r="O193" s="88" t="s">
        <v>30</v>
      </c>
      <c r="P193" s="89">
        <v>50</v>
      </c>
      <c r="Q193" s="90" t="s">
        <v>30</v>
      </c>
      <c r="R193" s="91">
        <f>IF(ISBLANK(H193),"",N193-P193)</f>
        <v>220</v>
      </c>
      <c r="S193" s="96" t="str">
        <f t="shared" ref="S193:S195" si="97">IF(ISBLANK(H193),"",O193)</f>
        <v>ℓ</v>
      </c>
      <c r="T193" s="93">
        <f>IF(ISBLANK(H193),"",(N193-P193)*G193)</f>
        <v>7700</v>
      </c>
      <c r="U193" s="97">
        <f>IF(ISBLANK(H193),"",T193/M193)</f>
        <v>1283.3333333333333</v>
      </c>
    </row>
    <row r="194" spans="2:21" ht="18" customHeight="1" thickBot="1" x14ac:dyDescent="0.2">
      <c r="B194" s="185">
        <v>3</v>
      </c>
      <c r="C194" s="78"/>
      <c r="D194" s="538" t="s">
        <v>122</v>
      </c>
      <c r="E194" s="538"/>
      <c r="F194" s="78"/>
      <c r="G194" s="80">
        <v>0</v>
      </c>
      <c r="H194" s="81">
        <v>90</v>
      </c>
      <c r="I194" s="82" t="s">
        <v>10</v>
      </c>
      <c r="J194" s="83">
        <f>$E$190</f>
        <v>3</v>
      </c>
      <c r="K194" s="95">
        <f>$G$8</f>
        <v>12</v>
      </c>
      <c r="L194" s="85">
        <f>$G$7</f>
        <v>5</v>
      </c>
      <c r="M194" s="86">
        <f>$G$9</f>
        <v>6</v>
      </c>
      <c r="N194" s="87">
        <f>IF(H194&gt;0, H194*0.01*30*J194*K194*L194,"")</f>
        <v>4860</v>
      </c>
      <c r="O194" s="88" t="s">
        <v>30</v>
      </c>
      <c r="P194" s="89">
        <v>4000</v>
      </c>
      <c r="Q194" s="90" t="s">
        <v>30</v>
      </c>
      <c r="R194" s="91">
        <f>IF(ISBLANK(H194),"",N194-P194)</f>
        <v>860</v>
      </c>
      <c r="S194" s="96" t="str">
        <f t="shared" si="97"/>
        <v>ℓ</v>
      </c>
      <c r="T194" s="93">
        <f>IF(ISBLANK(H194),"",(N194-P194)*G194)</f>
        <v>0</v>
      </c>
      <c r="U194" s="97">
        <f>IF(ISBLANK(H194),"",T194/M194)</f>
        <v>0</v>
      </c>
    </row>
    <row r="195" spans="2:21" ht="18" customHeight="1" thickBot="1" x14ac:dyDescent="0.2">
      <c r="B195" s="185">
        <v>4</v>
      </c>
      <c r="C195" s="78"/>
      <c r="D195" s="535"/>
      <c r="E195" s="535"/>
      <c r="F195" s="78"/>
      <c r="G195" s="80"/>
      <c r="H195" s="81"/>
      <c r="I195" s="82" t="s">
        <v>10</v>
      </c>
      <c r="J195" s="131">
        <f>$E$190</f>
        <v>3</v>
      </c>
      <c r="K195" s="102">
        <f>$G$8</f>
        <v>12</v>
      </c>
      <c r="L195" s="103">
        <f>$G$7</f>
        <v>5</v>
      </c>
      <c r="M195" s="104">
        <f>$G$9</f>
        <v>6</v>
      </c>
      <c r="N195" s="87" t="str">
        <f>IF(H195&gt;0, H195*0.01*30*J195*K195*L195,"")</f>
        <v/>
      </c>
      <c r="O195" s="88" t="s">
        <v>30</v>
      </c>
      <c r="P195" s="89"/>
      <c r="Q195" s="90" t="s">
        <v>30</v>
      </c>
      <c r="R195" s="91" t="str">
        <f>IF(ISBLANK(H195),"",N195-P195)</f>
        <v/>
      </c>
      <c r="S195" s="105" t="str">
        <f t="shared" si="97"/>
        <v/>
      </c>
      <c r="T195" s="93" t="str">
        <f>IF(ISBLANK(H195),"",(N195-P195)*G195)</f>
        <v/>
      </c>
      <c r="U195" s="106" t="str">
        <f>IF(ISBLANK(H195),"",T195/M195)</f>
        <v/>
      </c>
    </row>
    <row r="196" spans="2:21" ht="7.9" customHeight="1" thickBot="1" x14ac:dyDescent="0.2">
      <c r="B196" s="132"/>
      <c r="C196" s="78"/>
      <c r="D196" s="78"/>
      <c r="E196" s="78"/>
      <c r="F196" s="78"/>
      <c r="G196" s="539"/>
      <c r="H196" s="536">
        <f>SUM(H192:H194)</f>
        <v>100</v>
      </c>
      <c r="I196" s="587" t="s">
        <v>10</v>
      </c>
      <c r="J196" s="83"/>
      <c r="K196" s="86"/>
      <c r="L196" s="86"/>
      <c r="M196" s="86"/>
      <c r="N196" s="545"/>
      <c r="O196" s="235"/>
      <c r="P196" s="176"/>
      <c r="Q196" s="134"/>
      <c r="R196" s="258"/>
      <c r="S196" s="115"/>
      <c r="T196" s="585">
        <f>SUM(T192:T195)</f>
        <v>14520</v>
      </c>
      <c r="U196" s="548">
        <f>SUM(U192:U195)</f>
        <v>2420</v>
      </c>
    </row>
    <row r="197" spans="2:21" ht="13.5" x14ac:dyDescent="0.15">
      <c r="B197" s="135"/>
      <c r="C197" s="117"/>
      <c r="D197" s="118" t="s">
        <v>69</v>
      </c>
      <c r="E197" s="118"/>
      <c r="F197" s="118"/>
      <c r="G197" s="539"/>
      <c r="H197" s="536"/>
      <c r="I197" s="587"/>
      <c r="J197" s="119"/>
      <c r="K197" s="119"/>
      <c r="L197" s="119"/>
      <c r="M197" s="119"/>
      <c r="N197" s="545"/>
      <c r="O197" s="259" t="s">
        <v>30</v>
      </c>
      <c r="P197" s="121">
        <f>SUM(P192:P195)</f>
        <v>4100</v>
      </c>
      <c r="Q197" s="122" t="s">
        <v>30</v>
      </c>
      <c r="R197" s="260"/>
      <c r="S197" s="123"/>
      <c r="T197" s="585"/>
      <c r="U197" s="548"/>
    </row>
    <row r="198" spans="2:21" ht="11.25" customHeight="1" thickBot="1" x14ac:dyDescent="0.2">
      <c r="G198" s="6"/>
      <c r="H198" s="6"/>
      <c r="I198" s="6"/>
      <c r="J198" s="8"/>
      <c r="K198" s="6"/>
      <c r="L198" s="6"/>
      <c r="M198" s="6"/>
      <c r="R198" s="7"/>
      <c r="S198" s="7"/>
    </row>
    <row r="199" spans="2:21" ht="21" customHeight="1" thickBot="1" x14ac:dyDescent="0.2">
      <c r="B199" s="14"/>
      <c r="C199" s="588" t="str">
        <f>F30</f>
        <v>合計予算：</v>
      </c>
      <c r="D199" s="588"/>
      <c r="E199" s="588"/>
      <c r="F199" s="588"/>
      <c r="G199" s="601">
        <f>G30</f>
        <v>204125</v>
      </c>
      <c r="H199" s="601"/>
      <c r="I199" s="15"/>
      <c r="J199" s="16"/>
      <c r="K199" s="15"/>
      <c r="L199" s="15"/>
      <c r="M199" s="15"/>
      <c r="N199" s="12"/>
      <c r="O199" s="12"/>
      <c r="P199" s="10"/>
      <c r="Q199" s="10"/>
      <c r="R199" s="10"/>
      <c r="S199" s="10"/>
      <c r="T199" s="10"/>
      <c r="U199" s="10"/>
    </row>
    <row r="200" spans="2:21" s="3" customFormat="1" ht="21" customHeight="1" thickBot="1" x14ac:dyDescent="0.2">
      <c r="B200" s="14"/>
      <c r="C200" s="588" t="str">
        <f>F31</f>
        <v>毎月の予算：</v>
      </c>
      <c r="D200" s="588"/>
      <c r="E200" s="588"/>
      <c r="F200" s="588"/>
      <c r="G200" s="599">
        <f>G31</f>
        <v>34020.833333333336</v>
      </c>
      <c r="H200" s="599"/>
      <c r="I200" s="15"/>
      <c r="J200" s="16"/>
      <c r="K200" s="15"/>
      <c r="L200" s="15"/>
      <c r="M200" s="15"/>
      <c r="N200" s="12"/>
      <c r="O200" s="12"/>
      <c r="P200" s="10"/>
      <c r="Q200" s="10"/>
      <c r="R200" s="10"/>
      <c r="S200" s="10"/>
      <c r="T200" s="10"/>
      <c r="U200" s="10"/>
    </row>
    <row r="201" spans="2:21" s="3" customFormat="1" x14ac:dyDescent="0.15">
      <c r="B201" s="14"/>
      <c r="C201" s="14"/>
      <c r="D201" s="10"/>
      <c r="E201" s="10"/>
      <c r="F201" s="10"/>
      <c r="G201" s="15"/>
      <c r="H201" s="15"/>
      <c r="I201" s="15"/>
      <c r="J201" s="16"/>
      <c r="K201" s="15"/>
      <c r="L201" s="15"/>
      <c r="M201" s="15"/>
      <c r="N201" s="12"/>
      <c r="O201" s="12"/>
      <c r="P201" s="10"/>
      <c r="Q201" s="10"/>
      <c r="R201" s="10"/>
      <c r="S201" s="10"/>
      <c r="T201" s="10"/>
      <c r="U201" s="10"/>
    </row>
    <row r="202" spans="2:21" s="3" customFormat="1" x14ac:dyDescent="0.15">
      <c r="B202" s="14"/>
      <c r="C202" s="14"/>
      <c r="D202" s="10"/>
      <c r="E202" s="10"/>
      <c r="F202" s="10"/>
      <c r="G202" s="15"/>
      <c r="H202" s="15"/>
      <c r="I202" s="15"/>
      <c r="J202" s="16"/>
      <c r="K202" s="15"/>
      <c r="L202" s="15"/>
      <c r="M202" s="15"/>
      <c r="N202" s="12"/>
      <c r="O202" s="12"/>
      <c r="P202" s="10"/>
      <c r="Q202" s="10"/>
      <c r="R202" s="10"/>
      <c r="S202" s="10"/>
      <c r="T202" s="10"/>
      <c r="U202" s="10"/>
    </row>
    <row r="203" spans="2:21" s="3" customFormat="1" x14ac:dyDescent="0.15">
      <c r="B203" s="14"/>
      <c r="C203" s="14"/>
      <c r="D203" s="10"/>
      <c r="E203" s="10"/>
      <c r="F203" s="10"/>
      <c r="G203" s="15"/>
      <c r="H203" s="15"/>
      <c r="I203" s="15"/>
      <c r="J203" s="16"/>
      <c r="K203" s="15"/>
      <c r="L203" s="15"/>
      <c r="M203" s="15"/>
      <c r="N203" s="12"/>
      <c r="O203" s="12"/>
      <c r="P203" s="10"/>
      <c r="Q203" s="10"/>
      <c r="R203" s="10"/>
      <c r="S203" s="10"/>
      <c r="T203" s="10"/>
      <c r="U203" s="10"/>
    </row>
    <row r="204" spans="2:21" s="3" customFormat="1" x14ac:dyDescent="0.15">
      <c r="B204" s="14"/>
      <c r="C204" s="14"/>
      <c r="D204" s="10"/>
      <c r="E204" s="10"/>
      <c r="F204" s="10"/>
      <c r="G204" s="15"/>
      <c r="H204" s="15"/>
      <c r="I204" s="15"/>
      <c r="J204" s="16"/>
      <c r="K204" s="15"/>
      <c r="L204" s="15"/>
      <c r="M204" s="15"/>
      <c r="N204" s="12"/>
      <c r="O204" s="12"/>
      <c r="P204" s="10"/>
      <c r="Q204" s="10"/>
      <c r="R204" s="10"/>
      <c r="S204" s="10"/>
      <c r="T204" s="10"/>
      <c r="U204" s="10"/>
    </row>
    <row r="205" spans="2:21" s="3" customFormat="1" x14ac:dyDescent="0.15">
      <c r="B205" s="14"/>
      <c r="C205" s="14"/>
      <c r="D205" s="10"/>
      <c r="E205" s="10"/>
      <c r="F205" s="10"/>
      <c r="G205" s="17"/>
      <c r="H205" s="15"/>
      <c r="I205" s="15"/>
      <c r="J205" s="15"/>
      <c r="K205" s="17"/>
      <c r="L205" s="17"/>
      <c r="M205" s="17"/>
      <c r="N205" s="12"/>
      <c r="O205" s="12"/>
      <c r="P205" s="10"/>
      <c r="Q205" s="10"/>
      <c r="R205" s="10"/>
      <c r="S205" s="10"/>
      <c r="T205" s="10"/>
      <c r="U205" s="10"/>
    </row>
    <row r="206" spans="2:21" s="3" customFormat="1" x14ac:dyDescent="0.15">
      <c r="B206" s="14"/>
      <c r="C206" s="14"/>
      <c r="D206" s="10"/>
      <c r="E206" s="10"/>
      <c r="F206" s="10"/>
      <c r="G206" s="17"/>
      <c r="H206" s="15"/>
      <c r="I206" s="15"/>
      <c r="J206" s="15"/>
      <c r="K206" s="17"/>
      <c r="L206" s="17"/>
      <c r="M206" s="17"/>
      <c r="N206" s="12"/>
      <c r="O206" s="12"/>
      <c r="P206" s="10"/>
      <c r="Q206" s="10"/>
      <c r="R206" s="10"/>
      <c r="S206" s="10"/>
      <c r="T206" s="10"/>
      <c r="U206" s="10"/>
    </row>
    <row r="207" spans="2:21" s="3" customFormat="1" x14ac:dyDescent="0.15">
      <c r="B207" s="14"/>
      <c r="C207" s="14"/>
      <c r="D207" s="10"/>
      <c r="E207" s="10"/>
      <c r="F207" s="10"/>
      <c r="G207" s="17"/>
      <c r="H207" s="15"/>
      <c r="I207" s="15"/>
      <c r="J207" s="15"/>
      <c r="K207" s="17"/>
      <c r="L207" s="17"/>
      <c r="M207" s="17"/>
      <c r="N207" s="12"/>
      <c r="O207" s="12"/>
      <c r="P207" s="10"/>
      <c r="Q207" s="10"/>
      <c r="R207" s="10"/>
      <c r="S207" s="10"/>
      <c r="T207" s="10"/>
      <c r="U207" s="10"/>
    </row>
    <row r="208" spans="2:21" s="3" customFormat="1" x14ac:dyDescent="0.15">
      <c r="B208" s="14"/>
      <c r="C208" s="14"/>
      <c r="D208" s="10"/>
      <c r="E208" s="10"/>
      <c r="F208" s="10"/>
      <c r="G208" s="17"/>
      <c r="H208" s="15"/>
      <c r="I208" s="15"/>
      <c r="J208" s="15"/>
      <c r="K208" s="17"/>
      <c r="L208" s="17"/>
      <c r="M208" s="17"/>
      <c r="N208" s="12"/>
      <c r="O208" s="12"/>
      <c r="P208" s="10"/>
      <c r="Q208" s="10"/>
      <c r="R208" s="10"/>
      <c r="S208" s="10"/>
      <c r="T208" s="10"/>
      <c r="U208" s="10"/>
    </row>
    <row r="209" spans="2:21" s="3" customFormat="1" x14ac:dyDescent="0.15">
      <c r="B209" s="14"/>
      <c r="C209" s="14"/>
      <c r="D209" s="10"/>
      <c r="E209" s="10"/>
      <c r="F209" s="10"/>
      <c r="G209" s="17"/>
      <c r="H209" s="15"/>
      <c r="I209" s="15"/>
      <c r="J209" s="15"/>
      <c r="K209" s="17"/>
      <c r="L209" s="17"/>
      <c r="M209" s="17"/>
      <c r="N209" s="12"/>
      <c r="O209" s="12"/>
      <c r="P209" s="10"/>
      <c r="Q209" s="10"/>
      <c r="R209" s="10"/>
      <c r="S209" s="10"/>
      <c r="T209" s="10"/>
      <c r="U209" s="10"/>
    </row>
    <row r="210" spans="2:21" s="3" customFormat="1" x14ac:dyDescent="0.15">
      <c r="B210" s="14"/>
      <c r="C210" s="14"/>
      <c r="D210" s="10"/>
      <c r="E210" s="10"/>
      <c r="F210" s="10"/>
      <c r="G210" s="17"/>
      <c r="H210" s="15"/>
      <c r="I210" s="15"/>
      <c r="J210" s="15"/>
      <c r="K210" s="17"/>
      <c r="L210" s="17"/>
      <c r="M210" s="17"/>
      <c r="N210" s="12"/>
      <c r="O210" s="12"/>
      <c r="P210" s="10"/>
      <c r="Q210" s="10"/>
      <c r="R210" s="10"/>
      <c r="S210" s="10"/>
      <c r="T210" s="10"/>
      <c r="U210" s="10"/>
    </row>
    <row r="211" spans="2:21" s="3" customFormat="1" x14ac:dyDescent="0.15">
      <c r="B211" s="14"/>
      <c r="C211" s="14"/>
      <c r="D211" s="10"/>
      <c r="E211" s="10"/>
      <c r="F211" s="10"/>
      <c r="G211" s="17"/>
      <c r="H211" s="15"/>
      <c r="I211" s="15"/>
      <c r="J211" s="15"/>
      <c r="K211" s="17"/>
      <c r="L211" s="17"/>
      <c r="M211" s="17"/>
      <c r="N211" s="12"/>
      <c r="O211" s="12"/>
      <c r="P211" s="10"/>
      <c r="Q211" s="10"/>
      <c r="R211" s="10"/>
      <c r="S211" s="10"/>
      <c r="T211" s="10"/>
      <c r="U211" s="10"/>
    </row>
    <row r="212" spans="2:21" s="3" customFormat="1" x14ac:dyDescent="0.15">
      <c r="B212" s="14"/>
      <c r="C212" s="14"/>
      <c r="D212" s="10"/>
      <c r="E212" s="10"/>
      <c r="F212" s="10"/>
      <c r="G212" s="17"/>
      <c r="H212" s="15"/>
      <c r="I212" s="15"/>
      <c r="J212" s="15"/>
      <c r="K212" s="17"/>
      <c r="L212" s="17"/>
      <c r="M212" s="17"/>
      <c r="N212" s="12"/>
      <c r="O212" s="12"/>
      <c r="P212" s="10"/>
      <c r="Q212" s="10"/>
      <c r="R212" s="10"/>
      <c r="S212" s="10"/>
      <c r="T212" s="10"/>
      <c r="U212" s="10"/>
    </row>
    <row r="213" spans="2:21" s="3" customFormat="1" x14ac:dyDescent="0.15">
      <c r="B213" s="14"/>
      <c r="C213" s="14"/>
      <c r="D213" s="10"/>
      <c r="E213" s="10"/>
      <c r="F213" s="10"/>
      <c r="G213" s="17"/>
      <c r="H213" s="15"/>
      <c r="I213" s="15"/>
      <c r="J213" s="15"/>
      <c r="K213" s="17"/>
      <c r="L213" s="17"/>
      <c r="M213" s="17"/>
      <c r="N213" s="12"/>
      <c r="O213" s="12"/>
      <c r="P213" s="10"/>
      <c r="Q213" s="10"/>
      <c r="R213" s="10"/>
      <c r="S213" s="10"/>
      <c r="T213" s="10"/>
      <c r="U213" s="10"/>
    </row>
    <row r="214" spans="2:21" s="3" customFormat="1" x14ac:dyDescent="0.15">
      <c r="B214" s="14"/>
      <c r="C214" s="14"/>
      <c r="D214" s="10"/>
      <c r="E214" s="10"/>
      <c r="F214" s="10"/>
      <c r="G214" s="17"/>
      <c r="H214" s="15"/>
      <c r="I214" s="15"/>
      <c r="J214" s="15"/>
      <c r="K214" s="17"/>
      <c r="L214" s="17"/>
      <c r="M214" s="17"/>
      <c r="N214" s="12"/>
      <c r="O214" s="12"/>
      <c r="P214" s="10"/>
      <c r="Q214" s="10"/>
      <c r="R214" s="10"/>
      <c r="S214" s="10"/>
      <c r="T214" s="10"/>
      <c r="U214" s="10"/>
    </row>
    <row r="215" spans="2:21" s="3" customFormat="1" x14ac:dyDescent="0.15">
      <c r="B215" s="14"/>
      <c r="C215" s="14"/>
      <c r="D215" s="10"/>
      <c r="E215" s="10"/>
      <c r="F215" s="10"/>
      <c r="G215" s="17"/>
      <c r="H215" s="15"/>
      <c r="I215" s="15"/>
      <c r="J215" s="15"/>
      <c r="K215" s="17"/>
      <c r="L215" s="17"/>
      <c r="M215" s="17"/>
      <c r="N215" s="12"/>
      <c r="O215" s="12"/>
      <c r="P215" s="10"/>
      <c r="Q215" s="10"/>
      <c r="R215" s="10"/>
      <c r="S215" s="10"/>
      <c r="T215" s="10"/>
      <c r="U215" s="10"/>
    </row>
    <row r="216" spans="2:21" s="2" customFormat="1" x14ac:dyDescent="0.15">
      <c r="B216" s="14"/>
      <c r="C216" s="14"/>
      <c r="D216" s="10"/>
      <c r="E216" s="10"/>
      <c r="F216" s="10"/>
      <c r="G216" s="17"/>
      <c r="H216" s="15"/>
      <c r="I216" s="15"/>
      <c r="J216" s="15"/>
      <c r="K216" s="17"/>
      <c r="L216" s="17"/>
      <c r="M216" s="17"/>
      <c r="N216" s="12"/>
      <c r="O216" s="12"/>
      <c r="P216" s="10"/>
      <c r="Q216" s="10"/>
      <c r="R216" s="10"/>
      <c r="S216" s="10"/>
      <c r="T216" s="10"/>
      <c r="U216" s="10"/>
    </row>
    <row r="217" spans="2:21" s="2" customFormat="1" x14ac:dyDescent="0.15">
      <c r="B217" s="14"/>
      <c r="C217" s="14"/>
      <c r="D217" s="10"/>
      <c r="E217" s="10"/>
      <c r="F217" s="10"/>
      <c r="G217" s="17"/>
      <c r="H217" s="15"/>
      <c r="I217" s="15"/>
      <c r="J217" s="15"/>
      <c r="K217" s="17"/>
      <c r="L217" s="17"/>
      <c r="M217" s="17"/>
      <c r="N217" s="12"/>
      <c r="O217" s="12"/>
      <c r="P217" s="10"/>
      <c r="Q217" s="10"/>
      <c r="R217" s="10"/>
      <c r="S217" s="10"/>
      <c r="T217" s="10"/>
      <c r="U217" s="10"/>
    </row>
    <row r="218" spans="2:21" s="2" customFormat="1" x14ac:dyDescent="0.15">
      <c r="B218" s="14"/>
      <c r="C218" s="14"/>
      <c r="D218" s="10"/>
      <c r="E218" s="10"/>
      <c r="F218" s="10"/>
      <c r="G218" s="17"/>
      <c r="H218" s="15"/>
      <c r="I218" s="15"/>
      <c r="J218" s="15"/>
      <c r="K218" s="17"/>
      <c r="L218" s="17"/>
      <c r="M218" s="17"/>
      <c r="N218" s="12"/>
      <c r="O218" s="12"/>
      <c r="P218" s="10"/>
      <c r="Q218" s="10"/>
      <c r="R218" s="10"/>
      <c r="S218" s="10"/>
      <c r="T218" s="10"/>
      <c r="U218" s="10"/>
    </row>
    <row r="219" spans="2:21" s="2" customFormat="1" x14ac:dyDescent="0.15">
      <c r="B219" s="14"/>
      <c r="C219" s="14"/>
      <c r="D219" s="10"/>
      <c r="E219" s="10"/>
      <c r="F219" s="10"/>
      <c r="G219" s="17"/>
      <c r="H219" s="15"/>
      <c r="I219" s="15"/>
      <c r="J219" s="15"/>
      <c r="K219" s="17"/>
      <c r="L219" s="17"/>
      <c r="M219" s="17"/>
      <c r="N219" s="12"/>
      <c r="O219" s="12"/>
      <c r="P219" s="10"/>
      <c r="Q219" s="10"/>
      <c r="R219" s="10"/>
      <c r="S219" s="10"/>
      <c r="T219" s="10"/>
      <c r="U219" s="10"/>
    </row>
    <row r="220" spans="2:21" s="2" customFormat="1" x14ac:dyDescent="0.15">
      <c r="B220" s="14"/>
      <c r="C220" s="14"/>
      <c r="D220" s="10"/>
      <c r="E220" s="10"/>
      <c r="F220" s="10"/>
      <c r="G220" s="17"/>
      <c r="H220" s="15"/>
      <c r="I220" s="15"/>
      <c r="J220" s="15"/>
      <c r="K220" s="17"/>
      <c r="L220" s="17"/>
      <c r="M220" s="17"/>
      <c r="N220" s="12"/>
      <c r="O220" s="12"/>
      <c r="P220" s="10"/>
      <c r="Q220" s="10"/>
      <c r="R220" s="10"/>
      <c r="S220" s="10"/>
      <c r="T220" s="10"/>
      <c r="U220" s="10"/>
    </row>
    <row r="221" spans="2:21" s="2" customFormat="1" x14ac:dyDescent="0.15">
      <c r="B221" s="14"/>
      <c r="C221" s="14"/>
      <c r="D221" s="10"/>
      <c r="E221" s="10"/>
      <c r="F221" s="10"/>
      <c r="G221" s="17"/>
      <c r="H221" s="15"/>
      <c r="I221" s="15"/>
      <c r="J221" s="15"/>
      <c r="K221" s="17"/>
      <c r="L221" s="17"/>
      <c r="M221" s="17"/>
      <c r="N221" s="12"/>
      <c r="O221" s="12"/>
      <c r="P221" s="10"/>
      <c r="Q221" s="10"/>
      <c r="R221" s="10"/>
      <c r="S221" s="10"/>
      <c r="T221" s="10"/>
      <c r="U221" s="10"/>
    </row>
    <row r="222" spans="2:21" s="2" customFormat="1" x14ac:dyDescent="0.15">
      <c r="B222" s="14"/>
      <c r="C222" s="14"/>
      <c r="D222" s="10"/>
      <c r="E222" s="10"/>
      <c r="F222" s="10"/>
      <c r="G222" s="17"/>
      <c r="H222" s="15"/>
      <c r="I222" s="15"/>
      <c r="J222" s="15"/>
      <c r="K222" s="17"/>
      <c r="L222" s="17"/>
      <c r="M222" s="17"/>
      <c r="N222" s="12"/>
      <c r="O222" s="12"/>
      <c r="P222" s="10"/>
      <c r="Q222" s="10"/>
      <c r="R222" s="10"/>
      <c r="S222" s="10"/>
      <c r="T222" s="10"/>
      <c r="U222" s="10"/>
    </row>
    <row r="223" spans="2:21" s="2" customFormat="1" x14ac:dyDescent="0.15">
      <c r="B223" s="14"/>
      <c r="C223" s="14"/>
      <c r="D223" s="10"/>
      <c r="E223" s="10"/>
      <c r="F223" s="10"/>
      <c r="G223" s="17"/>
      <c r="H223" s="15"/>
      <c r="I223" s="15"/>
      <c r="J223" s="15"/>
      <c r="K223" s="17"/>
      <c r="L223" s="17"/>
      <c r="M223" s="17"/>
      <c r="N223" s="12"/>
      <c r="O223" s="12"/>
      <c r="P223" s="10"/>
      <c r="Q223" s="10"/>
      <c r="R223" s="10"/>
      <c r="S223" s="10"/>
      <c r="T223" s="10"/>
      <c r="U223" s="10"/>
    </row>
    <row r="224" spans="2:21" s="2" customFormat="1" x14ac:dyDescent="0.15">
      <c r="B224" s="14"/>
      <c r="C224" s="14"/>
      <c r="D224" s="10"/>
      <c r="E224" s="10"/>
      <c r="F224" s="10"/>
      <c r="G224" s="17"/>
      <c r="H224" s="15"/>
      <c r="I224" s="15"/>
      <c r="J224" s="15"/>
      <c r="K224" s="17"/>
      <c r="L224" s="17"/>
      <c r="M224" s="17"/>
      <c r="N224" s="12"/>
      <c r="O224" s="12"/>
      <c r="P224" s="10"/>
      <c r="Q224" s="10"/>
      <c r="R224" s="10"/>
      <c r="S224" s="10"/>
      <c r="T224" s="10"/>
      <c r="U224" s="10"/>
    </row>
    <row r="225" spans="2:21" s="2" customFormat="1" x14ac:dyDescent="0.15">
      <c r="B225" s="14"/>
      <c r="C225" s="14"/>
      <c r="D225" s="10"/>
      <c r="E225" s="10"/>
      <c r="F225" s="10"/>
      <c r="G225" s="17"/>
      <c r="H225" s="15"/>
      <c r="I225" s="15"/>
      <c r="J225" s="15"/>
      <c r="K225" s="17"/>
      <c r="L225" s="17"/>
      <c r="M225" s="17"/>
      <c r="N225" s="12"/>
      <c r="O225" s="12"/>
      <c r="P225" s="10"/>
      <c r="Q225" s="10"/>
      <c r="R225" s="10"/>
      <c r="S225" s="10"/>
      <c r="T225" s="10"/>
      <c r="U225" s="10"/>
    </row>
    <row r="226" spans="2:21" s="2" customFormat="1" x14ac:dyDescent="0.15">
      <c r="B226" s="14"/>
      <c r="C226" s="14"/>
      <c r="D226" s="10"/>
      <c r="E226" s="10"/>
      <c r="F226" s="10"/>
      <c r="G226" s="17"/>
      <c r="H226" s="15"/>
      <c r="I226" s="15"/>
      <c r="J226" s="15"/>
      <c r="K226" s="17"/>
      <c r="L226" s="17"/>
      <c r="M226" s="17"/>
      <c r="N226" s="12"/>
      <c r="O226" s="12"/>
      <c r="P226" s="10"/>
      <c r="Q226" s="10"/>
      <c r="R226" s="10"/>
      <c r="S226" s="10"/>
      <c r="T226" s="10"/>
      <c r="U226" s="10"/>
    </row>
    <row r="227" spans="2:21" s="2" customFormat="1" x14ac:dyDescent="0.15">
      <c r="B227" s="14"/>
      <c r="C227" s="14"/>
      <c r="D227" s="10"/>
      <c r="E227" s="10"/>
      <c r="F227" s="10"/>
      <c r="G227" s="17"/>
      <c r="H227" s="15"/>
      <c r="I227" s="15"/>
      <c r="J227" s="15"/>
      <c r="K227" s="17"/>
      <c r="L227" s="17"/>
      <c r="M227" s="17"/>
      <c r="N227" s="12"/>
      <c r="O227" s="12"/>
      <c r="P227" s="10"/>
      <c r="Q227" s="10"/>
      <c r="R227" s="10"/>
      <c r="S227" s="10"/>
      <c r="T227" s="10"/>
      <c r="U227" s="10"/>
    </row>
    <row r="228" spans="2:21" s="2" customFormat="1" x14ac:dyDescent="0.15">
      <c r="B228" s="14"/>
      <c r="C228" s="14"/>
      <c r="D228" s="10"/>
      <c r="E228" s="10"/>
      <c r="F228" s="10"/>
      <c r="G228" s="17"/>
      <c r="H228" s="15"/>
      <c r="I228" s="15"/>
      <c r="J228" s="15"/>
      <c r="K228" s="17"/>
      <c r="L228" s="17"/>
      <c r="M228" s="17"/>
      <c r="N228" s="12"/>
      <c r="O228" s="12"/>
      <c r="P228" s="10"/>
      <c r="Q228" s="10"/>
      <c r="R228" s="10"/>
      <c r="S228" s="10"/>
      <c r="T228" s="10"/>
      <c r="U228" s="10"/>
    </row>
    <row r="229" spans="2:21" s="2" customFormat="1" x14ac:dyDescent="0.15">
      <c r="B229" s="14"/>
      <c r="C229" s="14"/>
      <c r="D229" s="10"/>
      <c r="E229" s="10"/>
      <c r="F229" s="10"/>
      <c r="G229" s="17"/>
      <c r="H229" s="15"/>
      <c r="I229" s="15"/>
      <c r="J229" s="15"/>
      <c r="K229" s="17"/>
      <c r="L229" s="17"/>
      <c r="M229" s="17"/>
      <c r="N229" s="12"/>
      <c r="O229" s="12"/>
      <c r="P229" s="10"/>
      <c r="Q229" s="10"/>
      <c r="R229" s="10"/>
      <c r="S229" s="10"/>
      <c r="T229" s="10"/>
      <c r="U229" s="10"/>
    </row>
    <row r="230" spans="2:21" s="2" customFormat="1" x14ac:dyDescent="0.15">
      <c r="B230" s="14"/>
      <c r="C230" s="14"/>
      <c r="D230" s="10"/>
      <c r="E230" s="10"/>
      <c r="F230" s="10"/>
      <c r="G230" s="17"/>
      <c r="H230" s="15"/>
      <c r="I230" s="15"/>
      <c r="J230" s="15"/>
      <c r="K230" s="17"/>
      <c r="L230" s="17"/>
      <c r="M230" s="17"/>
      <c r="N230" s="12"/>
      <c r="O230" s="12"/>
      <c r="P230" s="10"/>
      <c r="Q230" s="10"/>
      <c r="R230" s="10"/>
      <c r="S230" s="10"/>
      <c r="T230" s="10"/>
      <c r="U230" s="10"/>
    </row>
    <row r="231" spans="2:21" s="2" customFormat="1" x14ac:dyDescent="0.15">
      <c r="B231" s="14"/>
      <c r="C231" s="14"/>
      <c r="D231" s="10"/>
      <c r="E231" s="10"/>
      <c r="F231" s="10"/>
      <c r="G231" s="17"/>
      <c r="H231" s="15"/>
      <c r="I231" s="15"/>
      <c r="J231" s="15"/>
      <c r="K231" s="17"/>
      <c r="L231" s="17"/>
      <c r="M231" s="17"/>
      <c r="N231" s="12"/>
      <c r="O231" s="12"/>
      <c r="P231" s="10"/>
      <c r="Q231" s="10"/>
      <c r="R231" s="10"/>
      <c r="S231" s="10"/>
      <c r="T231" s="10"/>
      <c r="U231" s="10"/>
    </row>
    <row r="232" spans="2:21" s="2" customFormat="1" x14ac:dyDescent="0.15">
      <c r="B232" s="14"/>
      <c r="C232" s="14"/>
      <c r="D232" s="10"/>
      <c r="E232" s="10"/>
      <c r="F232" s="10"/>
      <c r="G232" s="17"/>
      <c r="H232" s="15"/>
      <c r="I232" s="15"/>
      <c r="J232" s="15"/>
      <c r="K232" s="17"/>
      <c r="L232" s="17"/>
      <c r="M232" s="17"/>
      <c r="N232" s="12"/>
      <c r="O232" s="12"/>
      <c r="P232" s="10"/>
      <c r="Q232" s="10"/>
      <c r="R232" s="10"/>
      <c r="S232" s="10"/>
      <c r="T232" s="10"/>
      <c r="U232" s="10"/>
    </row>
    <row r="233" spans="2:21" s="2" customFormat="1" x14ac:dyDescent="0.15">
      <c r="B233" s="14"/>
      <c r="C233" s="14"/>
      <c r="D233" s="10"/>
      <c r="E233" s="10"/>
      <c r="F233" s="10"/>
      <c r="G233" s="17"/>
      <c r="H233" s="15"/>
      <c r="I233" s="15"/>
      <c r="J233" s="15"/>
      <c r="K233" s="17"/>
      <c r="L233" s="17"/>
      <c r="M233" s="17"/>
      <c r="N233" s="12"/>
      <c r="O233" s="12"/>
      <c r="P233" s="10"/>
      <c r="Q233" s="10"/>
      <c r="R233" s="10"/>
      <c r="S233" s="10"/>
      <c r="T233" s="10"/>
      <c r="U233" s="10"/>
    </row>
    <row r="234" spans="2:21" s="2" customFormat="1" x14ac:dyDescent="0.15">
      <c r="B234" s="14"/>
      <c r="C234" s="14"/>
      <c r="D234" s="10"/>
      <c r="E234" s="10"/>
      <c r="F234" s="10"/>
      <c r="G234" s="17"/>
      <c r="H234" s="15"/>
      <c r="I234" s="15"/>
      <c r="J234" s="15"/>
      <c r="K234" s="17"/>
      <c r="L234" s="17"/>
      <c r="M234" s="17"/>
      <c r="N234" s="12"/>
      <c r="O234" s="12"/>
      <c r="P234" s="10"/>
      <c r="Q234" s="10"/>
      <c r="R234" s="10"/>
      <c r="S234" s="10"/>
      <c r="T234" s="10"/>
      <c r="U234" s="10"/>
    </row>
    <row r="235" spans="2:21" s="2" customFormat="1" x14ac:dyDescent="0.15">
      <c r="B235" s="14"/>
      <c r="C235" s="14"/>
      <c r="D235" s="10"/>
      <c r="E235" s="10"/>
      <c r="F235" s="10"/>
      <c r="G235" s="17"/>
      <c r="H235" s="15"/>
      <c r="I235" s="15"/>
      <c r="J235" s="15"/>
      <c r="K235" s="17"/>
      <c r="L235" s="17"/>
      <c r="M235" s="17"/>
      <c r="N235" s="12"/>
      <c r="O235" s="12"/>
      <c r="P235" s="10"/>
      <c r="Q235" s="10"/>
      <c r="R235" s="10"/>
      <c r="S235" s="10"/>
      <c r="T235" s="10"/>
      <c r="U235" s="10"/>
    </row>
    <row r="236" spans="2:21" s="2" customFormat="1" x14ac:dyDescent="0.15">
      <c r="B236" s="14"/>
      <c r="C236" s="14"/>
      <c r="D236" s="10"/>
      <c r="E236" s="10"/>
      <c r="F236" s="10"/>
      <c r="G236" s="17"/>
      <c r="H236" s="15"/>
      <c r="I236" s="15"/>
      <c r="J236" s="15"/>
      <c r="K236" s="17"/>
      <c r="L236" s="17"/>
      <c r="M236" s="17"/>
      <c r="N236" s="12"/>
      <c r="O236" s="12"/>
      <c r="P236" s="10"/>
      <c r="Q236" s="10"/>
      <c r="R236" s="10"/>
      <c r="S236" s="10"/>
      <c r="T236" s="10"/>
      <c r="U236" s="10"/>
    </row>
    <row r="237" spans="2:21" s="2" customFormat="1" x14ac:dyDescent="0.15">
      <c r="B237" s="14"/>
      <c r="C237" s="14"/>
      <c r="D237" s="10"/>
      <c r="E237" s="10"/>
      <c r="F237" s="10"/>
      <c r="G237" s="17"/>
      <c r="H237" s="15"/>
      <c r="I237" s="15"/>
      <c r="J237" s="15"/>
      <c r="K237" s="17"/>
      <c r="L237" s="17"/>
      <c r="M237" s="17"/>
      <c r="N237" s="12"/>
      <c r="O237" s="12"/>
      <c r="P237" s="10"/>
      <c r="Q237" s="10"/>
      <c r="R237" s="10"/>
      <c r="S237" s="10"/>
      <c r="T237" s="10"/>
      <c r="U237" s="10"/>
    </row>
    <row r="238" spans="2:21" s="2" customFormat="1" x14ac:dyDescent="0.15">
      <c r="B238" s="14"/>
      <c r="C238" s="14"/>
      <c r="D238" s="10"/>
      <c r="E238" s="10"/>
      <c r="F238" s="10"/>
      <c r="G238" s="17"/>
      <c r="H238" s="15"/>
      <c r="I238" s="15"/>
      <c r="J238" s="15"/>
      <c r="K238" s="17"/>
      <c r="L238" s="17"/>
      <c r="M238" s="17"/>
      <c r="N238" s="12"/>
      <c r="O238" s="12"/>
      <c r="P238" s="10"/>
      <c r="Q238" s="10"/>
      <c r="R238" s="10"/>
      <c r="S238" s="10"/>
      <c r="T238" s="10"/>
      <c r="U238" s="10"/>
    </row>
    <row r="239" spans="2:21" s="2" customFormat="1" x14ac:dyDescent="0.15">
      <c r="B239" s="14"/>
      <c r="C239" s="14"/>
      <c r="D239" s="10"/>
      <c r="E239" s="10"/>
      <c r="F239" s="10"/>
      <c r="G239" s="17"/>
      <c r="H239" s="15"/>
      <c r="I239" s="15"/>
      <c r="J239" s="15"/>
      <c r="K239" s="17"/>
      <c r="L239" s="17"/>
      <c r="M239" s="17"/>
      <c r="N239" s="12"/>
      <c r="O239" s="12"/>
      <c r="P239" s="10"/>
      <c r="Q239" s="10"/>
      <c r="R239" s="10"/>
      <c r="S239" s="10"/>
      <c r="T239" s="10"/>
      <c r="U239" s="10"/>
    </row>
    <row r="240" spans="2:21" s="2" customFormat="1" x14ac:dyDescent="0.15">
      <c r="B240" s="14"/>
      <c r="C240" s="14"/>
      <c r="D240" s="10"/>
      <c r="E240" s="10"/>
      <c r="F240" s="10"/>
      <c r="G240" s="17"/>
      <c r="H240" s="15"/>
      <c r="I240" s="15"/>
      <c r="J240" s="15"/>
      <c r="K240" s="17"/>
      <c r="L240" s="17"/>
      <c r="M240" s="17"/>
      <c r="N240" s="12"/>
      <c r="O240" s="12"/>
      <c r="P240" s="10"/>
      <c r="Q240" s="10"/>
      <c r="R240" s="10"/>
      <c r="S240" s="10"/>
      <c r="T240" s="10"/>
      <c r="U240" s="10"/>
    </row>
    <row r="241" spans="2:21" s="2" customFormat="1" x14ac:dyDescent="0.15">
      <c r="B241" s="14"/>
      <c r="C241" s="14"/>
      <c r="D241" s="10"/>
      <c r="E241" s="10"/>
      <c r="F241" s="10"/>
      <c r="G241" s="17"/>
      <c r="H241" s="15"/>
      <c r="I241" s="15"/>
      <c r="J241" s="15"/>
      <c r="K241" s="17"/>
      <c r="L241" s="17"/>
      <c r="M241" s="17"/>
      <c r="N241" s="12"/>
      <c r="O241" s="12"/>
      <c r="P241" s="10"/>
      <c r="Q241" s="10"/>
      <c r="R241" s="10"/>
      <c r="S241" s="10"/>
      <c r="T241" s="10"/>
      <c r="U241" s="10"/>
    </row>
    <row r="242" spans="2:21" s="2" customFormat="1" x14ac:dyDescent="0.15">
      <c r="B242" s="14"/>
      <c r="C242" s="14"/>
      <c r="D242" s="10"/>
      <c r="E242" s="10"/>
      <c r="F242" s="10"/>
      <c r="G242" s="17"/>
      <c r="H242" s="15"/>
      <c r="I242" s="15"/>
      <c r="J242" s="15"/>
      <c r="K242" s="17"/>
      <c r="L242" s="17"/>
      <c r="M242" s="17"/>
      <c r="N242" s="12"/>
      <c r="O242" s="12"/>
      <c r="P242" s="10"/>
      <c r="Q242" s="10"/>
      <c r="R242" s="10"/>
      <c r="S242" s="10"/>
      <c r="T242" s="10"/>
      <c r="U242" s="10"/>
    </row>
    <row r="243" spans="2:21" s="2" customFormat="1" x14ac:dyDescent="0.15">
      <c r="B243" s="14"/>
      <c r="C243" s="14"/>
      <c r="D243" s="10"/>
      <c r="E243" s="10"/>
      <c r="F243" s="10"/>
      <c r="G243" s="17"/>
      <c r="H243" s="15"/>
      <c r="I243" s="15"/>
      <c r="J243" s="15"/>
      <c r="K243" s="17"/>
      <c r="L243" s="17"/>
      <c r="M243" s="17"/>
      <c r="N243" s="12"/>
      <c r="O243" s="12"/>
      <c r="P243" s="10"/>
      <c r="Q243" s="10"/>
      <c r="R243" s="10"/>
      <c r="S243" s="10"/>
      <c r="T243" s="10"/>
      <c r="U243" s="10"/>
    </row>
    <row r="244" spans="2:21" s="2" customFormat="1" x14ac:dyDescent="0.15">
      <c r="B244" s="14"/>
      <c r="C244" s="14"/>
      <c r="D244" s="10"/>
      <c r="E244" s="10"/>
      <c r="F244" s="10"/>
      <c r="G244" s="17"/>
      <c r="H244" s="15"/>
      <c r="I244" s="15"/>
      <c r="J244" s="15"/>
      <c r="K244" s="17"/>
      <c r="L244" s="17"/>
      <c r="M244" s="17"/>
      <c r="N244" s="12"/>
      <c r="O244" s="12"/>
      <c r="P244" s="10"/>
      <c r="Q244" s="10"/>
      <c r="R244" s="10"/>
      <c r="S244" s="10"/>
      <c r="T244" s="10"/>
      <c r="U244" s="10"/>
    </row>
    <row r="245" spans="2:21" s="2" customFormat="1" x14ac:dyDescent="0.15">
      <c r="B245" s="14"/>
      <c r="C245" s="14"/>
      <c r="D245" s="10"/>
      <c r="E245" s="10"/>
      <c r="F245" s="10"/>
      <c r="G245" s="17"/>
      <c r="H245" s="15"/>
      <c r="I245" s="15"/>
      <c r="J245" s="15"/>
      <c r="K245" s="17"/>
      <c r="L245" s="17"/>
      <c r="M245" s="17"/>
      <c r="N245" s="12"/>
      <c r="O245" s="12"/>
      <c r="P245" s="10"/>
      <c r="Q245" s="10"/>
      <c r="R245" s="10"/>
      <c r="S245" s="10"/>
      <c r="T245" s="10"/>
      <c r="U245" s="10"/>
    </row>
    <row r="246" spans="2:21" s="2" customFormat="1" x14ac:dyDescent="0.15">
      <c r="B246" s="14"/>
      <c r="C246" s="14"/>
      <c r="D246" s="10"/>
      <c r="E246" s="10"/>
      <c r="F246" s="10"/>
      <c r="G246" s="17"/>
      <c r="H246" s="15"/>
      <c r="I246" s="15"/>
      <c r="J246" s="15"/>
      <c r="K246" s="17"/>
      <c r="L246" s="17"/>
      <c r="M246" s="17"/>
      <c r="N246" s="12"/>
      <c r="O246" s="12"/>
      <c r="P246" s="10"/>
      <c r="Q246" s="10"/>
      <c r="R246" s="10"/>
      <c r="S246" s="10"/>
      <c r="T246" s="10"/>
      <c r="U246" s="10"/>
    </row>
    <row r="247" spans="2:21" s="2" customFormat="1" x14ac:dyDescent="0.15">
      <c r="B247" s="14"/>
      <c r="C247" s="14"/>
      <c r="D247" s="10"/>
      <c r="E247" s="10"/>
      <c r="F247" s="10"/>
      <c r="G247" s="17"/>
      <c r="H247" s="15"/>
      <c r="I247" s="15"/>
      <c r="J247" s="15"/>
      <c r="K247" s="17"/>
      <c r="L247" s="17"/>
      <c r="M247" s="17"/>
      <c r="N247" s="12"/>
      <c r="O247" s="12"/>
      <c r="P247" s="10"/>
      <c r="Q247" s="10"/>
      <c r="R247" s="10"/>
      <c r="S247" s="10"/>
      <c r="T247" s="10"/>
      <c r="U247" s="10"/>
    </row>
    <row r="248" spans="2:21" s="2" customFormat="1" x14ac:dyDescent="0.15">
      <c r="B248" s="14"/>
      <c r="C248" s="14"/>
      <c r="D248" s="10"/>
      <c r="E248" s="10"/>
      <c r="F248" s="10"/>
      <c r="G248" s="17"/>
      <c r="H248" s="15"/>
      <c r="I248" s="15"/>
      <c r="J248" s="15"/>
      <c r="K248" s="17"/>
      <c r="L248" s="17"/>
      <c r="M248" s="17"/>
      <c r="N248" s="12"/>
      <c r="O248" s="12"/>
      <c r="P248" s="10"/>
      <c r="Q248" s="10"/>
      <c r="R248" s="10"/>
      <c r="S248" s="10"/>
      <c r="T248" s="10"/>
      <c r="U248" s="10"/>
    </row>
    <row r="249" spans="2:21" s="2" customFormat="1" x14ac:dyDescent="0.15">
      <c r="B249" s="14"/>
      <c r="C249" s="14"/>
      <c r="D249" s="10"/>
      <c r="E249" s="10"/>
      <c r="F249" s="10"/>
      <c r="G249" s="17"/>
      <c r="H249" s="15"/>
      <c r="I249" s="15"/>
      <c r="J249" s="15"/>
      <c r="K249" s="17"/>
      <c r="L249" s="17"/>
      <c r="M249" s="17"/>
      <c r="N249" s="12"/>
      <c r="O249" s="12"/>
      <c r="P249" s="10"/>
      <c r="Q249" s="10"/>
      <c r="R249" s="10"/>
      <c r="S249" s="10"/>
      <c r="T249" s="10"/>
      <c r="U249" s="10"/>
    </row>
    <row r="250" spans="2:21" s="2" customFormat="1" x14ac:dyDescent="0.15">
      <c r="B250" s="14"/>
      <c r="C250" s="14"/>
      <c r="D250" s="10"/>
      <c r="E250" s="10"/>
      <c r="F250" s="10"/>
      <c r="G250" s="17"/>
      <c r="H250" s="15"/>
      <c r="I250" s="15"/>
      <c r="J250" s="15"/>
      <c r="K250" s="17"/>
      <c r="L250" s="17"/>
      <c r="M250" s="17"/>
      <c r="N250" s="12"/>
      <c r="O250" s="12"/>
      <c r="P250" s="10"/>
      <c r="Q250" s="10"/>
      <c r="R250" s="10"/>
      <c r="S250" s="10"/>
      <c r="T250" s="10"/>
      <c r="U250" s="10"/>
    </row>
    <row r="251" spans="2:21" s="2" customFormat="1" x14ac:dyDescent="0.15">
      <c r="B251" s="1"/>
      <c r="C251" s="1"/>
      <c r="D251"/>
      <c r="E251"/>
      <c r="F251"/>
      <c r="H251" s="6"/>
      <c r="I251" s="6"/>
      <c r="J251" s="6"/>
      <c r="N251" s="3"/>
      <c r="O251" s="3"/>
      <c r="P251"/>
      <c r="Q251"/>
      <c r="R251"/>
      <c r="S251"/>
      <c r="T251"/>
      <c r="U251"/>
    </row>
    <row r="252" spans="2:21" s="2" customFormat="1" x14ac:dyDescent="0.15">
      <c r="B252" s="1"/>
      <c r="C252" s="1"/>
      <c r="D252"/>
      <c r="E252"/>
      <c r="F252"/>
      <c r="H252" s="6"/>
      <c r="I252" s="6"/>
      <c r="J252" s="6"/>
      <c r="N252" s="3"/>
      <c r="O252" s="3"/>
      <c r="P252"/>
      <c r="Q252"/>
      <c r="R252"/>
      <c r="S252"/>
      <c r="T252"/>
      <c r="U252"/>
    </row>
    <row r="253" spans="2:21" s="2" customFormat="1" x14ac:dyDescent="0.15">
      <c r="B253" s="1"/>
      <c r="C253" s="1"/>
      <c r="D253"/>
      <c r="E253"/>
      <c r="F253"/>
      <c r="H253" s="6"/>
      <c r="I253" s="6"/>
      <c r="J253" s="6"/>
      <c r="N253" s="3"/>
      <c r="O253" s="3"/>
      <c r="P253"/>
      <c r="Q253"/>
      <c r="R253"/>
      <c r="S253"/>
      <c r="T253"/>
      <c r="U253"/>
    </row>
    <row r="254" spans="2:21" s="2" customFormat="1" x14ac:dyDescent="0.15">
      <c r="B254" s="1"/>
      <c r="C254" s="1"/>
      <c r="D254"/>
      <c r="E254"/>
      <c r="F254"/>
      <c r="H254" s="6"/>
      <c r="I254" s="6"/>
      <c r="J254" s="6"/>
      <c r="N254" s="3"/>
      <c r="O254" s="3"/>
      <c r="P254"/>
      <c r="Q254"/>
      <c r="R254"/>
      <c r="S254"/>
      <c r="T254"/>
      <c r="U254"/>
    </row>
    <row r="255" spans="2:21" s="2" customFormat="1" x14ac:dyDescent="0.15">
      <c r="B255" s="1"/>
      <c r="C255" s="1"/>
      <c r="D255"/>
      <c r="E255"/>
      <c r="F255"/>
      <c r="H255" s="6"/>
      <c r="I255" s="6"/>
      <c r="J255" s="6"/>
      <c r="N255" s="3"/>
      <c r="O255" s="3"/>
      <c r="P255"/>
      <c r="Q255"/>
      <c r="R255"/>
      <c r="S255"/>
      <c r="T255"/>
      <c r="U255"/>
    </row>
    <row r="256" spans="2:21" s="2" customFormat="1" x14ac:dyDescent="0.15">
      <c r="B256" s="1"/>
      <c r="C256" s="1"/>
      <c r="D256"/>
      <c r="E256"/>
      <c r="F256"/>
      <c r="H256" s="6"/>
      <c r="I256" s="6"/>
      <c r="J256" s="6"/>
      <c r="N256" s="3"/>
      <c r="O256" s="3"/>
      <c r="P256"/>
      <c r="Q256"/>
      <c r="R256"/>
      <c r="S256"/>
      <c r="T256"/>
      <c r="U256"/>
    </row>
    <row r="257" spans="2:21" s="2" customFormat="1" x14ac:dyDescent="0.15">
      <c r="B257" s="1"/>
      <c r="C257" s="1"/>
      <c r="D257"/>
      <c r="E257"/>
      <c r="F257"/>
      <c r="H257" s="6"/>
      <c r="I257" s="6"/>
      <c r="J257" s="6"/>
      <c r="N257" s="3"/>
      <c r="O257" s="3"/>
      <c r="P257"/>
      <c r="Q257"/>
      <c r="R257"/>
      <c r="S257"/>
      <c r="T257"/>
      <c r="U257"/>
    </row>
    <row r="258" spans="2:21" s="2" customFormat="1" x14ac:dyDescent="0.15">
      <c r="B258" s="1"/>
      <c r="C258" s="1"/>
      <c r="D258"/>
      <c r="E258"/>
      <c r="F258"/>
      <c r="H258" s="6"/>
      <c r="I258" s="6"/>
      <c r="J258" s="6"/>
      <c r="N258" s="3"/>
      <c r="O258" s="3"/>
      <c r="P258"/>
      <c r="Q258"/>
      <c r="R258"/>
      <c r="S258"/>
      <c r="T258"/>
      <c r="U258"/>
    </row>
    <row r="259" spans="2:21" s="2" customFormat="1" x14ac:dyDescent="0.15">
      <c r="B259" s="1"/>
      <c r="C259" s="1"/>
      <c r="D259"/>
      <c r="E259"/>
      <c r="F259"/>
      <c r="H259" s="6"/>
      <c r="I259" s="6"/>
      <c r="J259" s="6"/>
      <c r="N259" s="3"/>
      <c r="O259" s="3"/>
      <c r="P259"/>
      <c r="Q259"/>
      <c r="R259"/>
      <c r="S259"/>
      <c r="T259"/>
      <c r="U259"/>
    </row>
    <row r="260" spans="2:21" s="2" customFormat="1" x14ac:dyDescent="0.15">
      <c r="B260" s="1"/>
      <c r="C260" s="1"/>
      <c r="D260"/>
      <c r="E260"/>
      <c r="F260"/>
      <c r="H260" s="6"/>
      <c r="I260" s="6"/>
      <c r="J260" s="6"/>
      <c r="N260" s="3"/>
      <c r="O260" s="3"/>
      <c r="P260"/>
      <c r="Q260"/>
      <c r="R260"/>
      <c r="S260"/>
      <c r="T260"/>
      <c r="U260"/>
    </row>
    <row r="261" spans="2:21" s="2" customFormat="1" x14ac:dyDescent="0.15">
      <c r="B261" s="1"/>
      <c r="C261" s="1"/>
      <c r="D261"/>
      <c r="E261"/>
      <c r="F261"/>
      <c r="H261" s="6"/>
      <c r="I261" s="6"/>
      <c r="J261" s="6"/>
      <c r="N261" s="3"/>
      <c r="O261" s="3"/>
      <c r="P261"/>
      <c r="Q261"/>
      <c r="R261"/>
      <c r="S261"/>
      <c r="T261"/>
      <c r="U261"/>
    </row>
    <row r="262" spans="2:21" s="2" customFormat="1" x14ac:dyDescent="0.15">
      <c r="B262" s="1"/>
      <c r="C262" s="1"/>
      <c r="D262"/>
      <c r="E262"/>
      <c r="F262"/>
      <c r="H262" s="6"/>
      <c r="I262" s="6"/>
      <c r="J262" s="6"/>
      <c r="N262" s="3"/>
      <c r="O262" s="3"/>
      <c r="P262"/>
      <c r="Q262"/>
      <c r="R262"/>
      <c r="S262"/>
      <c r="T262"/>
      <c r="U262"/>
    </row>
    <row r="263" spans="2:21" s="2" customFormat="1" x14ac:dyDescent="0.15">
      <c r="B263" s="1"/>
      <c r="C263" s="1"/>
      <c r="D263"/>
      <c r="E263"/>
      <c r="F263"/>
      <c r="H263" s="6"/>
      <c r="I263" s="6"/>
      <c r="J263" s="6"/>
      <c r="N263" s="3"/>
      <c r="O263" s="3"/>
      <c r="P263"/>
      <c r="Q263"/>
      <c r="R263"/>
      <c r="S263"/>
      <c r="T263"/>
      <c r="U263"/>
    </row>
    <row r="264" spans="2:21" s="2" customFormat="1" x14ac:dyDescent="0.15">
      <c r="B264" s="1"/>
      <c r="C264" s="1"/>
      <c r="D264"/>
      <c r="E264"/>
      <c r="F264"/>
      <c r="H264" s="6"/>
      <c r="I264" s="6"/>
      <c r="J264" s="6"/>
      <c r="N264" s="3"/>
      <c r="O264" s="3"/>
      <c r="P264"/>
      <c r="Q264"/>
      <c r="R264"/>
      <c r="S264"/>
      <c r="T264"/>
      <c r="U264"/>
    </row>
    <row r="265" spans="2:21" s="2" customFormat="1" x14ac:dyDescent="0.15">
      <c r="B265" s="1"/>
      <c r="C265" s="1"/>
      <c r="D265"/>
      <c r="E265"/>
      <c r="F265"/>
      <c r="H265" s="6"/>
      <c r="I265" s="6"/>
      <c r="J265" s="6"/>
      <c r="N265" s="3"/>
      <c r="O265" s="3"/>
      <c r="P265"/>
      <c r="Q265"/>
      <c r="R265"/>
      <c r="S265"/>
      <c r="T265"/>
      <c r="U265"/>
    </row>
    <row r="266" spans="2:21" s="2" customFormat="1" x14ac:dyDescent="0.15">
      <c r="B266" s="1"/>
      <c r="C266" s="1"/>
      <c r="D266"/>
      <c r="E266"/>
      <c r="F266"/>
      <c r="H266" s="6"/>
      <c r="I266" s="6"/>
      <c r="J266" s="6"/>
      <c r="N266" s="3"/>
      <c r="O266" s="3"/>
      <c r="P266"/>
      <c r="Q266"/>
      <c r="R266"/>
      <c r="S266"/>
      <c r="T266"/>
      <c r="U266"/>
    </row>
    <row r="267" spans="2:21" s="2" customFormat="1" x14ac:dyDescent="0.15">
      <c r="B267" s="1"/>
      <c r="C267" s="1"/>
      <c r="D267"/>
      <c r="E267"/>
      <c r="F267"/>
      <c r="H267" s="6"/>
      <c r="I267" s="6"/>
      <c r="J267" s="6"/>
      <c r="N267" s="3"/>
      <c r="O267" s="3"/>
      <c r="P267"/>
      <c r="Q267"/>
      <c r="R267"/>
      <c r="S267"/>
      <c r="T267"/>
      <c r="U267"/>
    </row>
    <row r="268" spans="2:21" s="2" customFormat="1" x14ac:dyDescent="0.15">
      <c r="B268" s="1"/>
      <c r="C268" s="1"/>
      <c r="D268"/>
      <c r="E268"/>
      <c r="F268"/>
      <c r="H268" s="6"/>
      <c r="I268" s="6"/>
      <c r="J268" s="6"/>
      <c r="N268" s="3"/>
      <c r="O268" s="3"/>
      <c r="P268"/>
      <c r="Q268"/>
      <c r="R268"/>
      <c r="S268"/>
      <c r="T268"/>
      <c r="U268"/>
    </row>
    <row r="269" spans="2:21" s="2" customFormat="1" x14ac:dyDescent="0.15">
      <c r="B269" s="1"/>
      <c r="C269" s="1"/>
      <c r="D269"/>
      <c r="E269"/>
      <c r="F269"/>
      <c r="H269" s="6"/>
      <c r="I269" s="6"/>
      <c r="J269" s="6"/>
      <c r="N269" s="3"/>
      <c r="O269" s="3"/>
      <c r="P269"/>
      <c r="Q269"/>
      <c r="R269"/>
      <c r="S269"/>
      <c r="T269"/>
      <c r="U269"/>
    </row>
    <row r="270" spans="2:21" s="2" customFormat="1" x14ac:dyDescent="0.15">
      <c r="B270" s="1"/>
      <c r="C270" s="1"/>
      <c r="D270"/>
      <c r="E270"/>
      <c r="F270"/>
      <c r="H270" s="6"/>
      <c r="I270" s="6"/>
      <c r="J270" s="6"/>
      <c r="N270" s="3"/>
      <c r="O270" s="3"/>
      <c r="P270"/>
      <c r="Q270"/>
      <c r="R270"/>
      <c r="S270"/>
      <c r="T270"/>
      <c r="U270"/>
    </row>
    <row r="271" spans="2:21" s="2" customFormat="1" x14ac:dyDescent="0.15">
      <c r="B271" s="1"/>
      <c r="C271" s="1"/>
      <c r="D271"/>
      <c r="E271"/>
      <c r="F271"/>
      <c r="H271" s="6"/>
      <c r="I271" s="6"/>
      <c r="J271" s="6"/>
      <c r="N271" s="3"/>
      <c r="O271" s="3"/>
      <c r="P271"/>
      <c r="Q271"/>
      <c r="R271"/>
      <c r="S271"/>
      <c r="T271"/>
      <c r="U271"/>
    </row>
    <row r="272" spans="2:21" s="2" customFormat="1" x14ac:dyDescent="0.15">
      <c r="B272" s="1"/>
      <c r="C272" s="1"/>
      <c r="D272"/>
      <c r="E272"/>
      <c r="F272"/>
      <c r="H272" s="6"/>
      <c r="I272" s="6"/>
      <c r="J272" s="6"/>
      <c r="N272" s="3"/>
      <c r="O272" s="3"/>
      <c r="P272"/>
      <c r="Q272"/>
      <c r="R272"/>
      <c r="S272"/>
      <c r="T272"/>
      <c r="U272"/>
    </row>
    <row r="273" spans="2:21" s="2" customFormat="1" x14ac:dyDescent="0.15">
      <c r="B273" s="1"/>
      <c r="C273" s="1"/>
      <c r="D273"/>
      <c r="E273"/>
      <c r="F273"/>
      <c r="H273" s="6"/>
      <c r="I273" s="6"/>
      <c r="J273" s="6"/>
      <c r="N273" s="3"/>
      <c r="O273" s="3"/>
      <c r="P273"/>
      <c r="Q273"/>
      <c r="R273"/>
      <c r="S273"/>
      <c r="T273"/>
      <c r="U273"/>
    </row>
    <row r="274" spans="2:21" s="2" customFormat="1" x14ac:dyDescent="0.15">
      <c r="B274" s="1"/>
      <c r="C274" s="1"/>
      <c r="D274"/>
      <c r="E274"/>
      <c r="F274"/>
      <c r="H274" s="6"/>
      <c r="I274" s="6"/>
      <c r="J274" s="6"/>
      <c r="N274" s="3"/>
      <c r="O274" s="3"/>
      <c r="P274"/>
      <c r="Q274"/>
      <c r="R274"/>
      <c r="S274"/>
      <c r="T274"/>
      <c r="U274"/>
    </row>
    <row r="275" spans="2:21" s="2" customFormat="1" x14ac:dyDescent="0.15">
      <c r="B275" s="1"/>
      <c r="C275" s="1"/>
      <c r="D275"/>
      <c r="E275"/>
      <c r="F275"/>
      <c r="H275" s="6"/>
      <c r="I275" s="6"/>
      <c r="J275" s="6"/>
      <c r="N275" s="3"/>
      <c r="O275" s="3"/>
      <c r="P275"/>
      <c r="Q275"/>
      <c r="R275"/>
      <c r="S275"/>
      <c r="T275"/>
      <c r="U275"/>
    </row>
    <row r="276" spans="2:21" s="2" customFormat="1" x14ac:dyDescent="0.15">
      <c r="B276" s="1"/>
      <c r="C276" s="1"/>
      <c r="D276"/>
      <c r="E276"/>
      <c r="F276"/>
      <c r="H276" s="6"/>
      <c r="I276" s="6"/>
      <c r="J276" s="6"/>
      <c r="N276" s="3"/>
      <c r="O276" s="3"/>
      <c r="P276"/>
      <c r="Q276"/>
      <c r="R276"/>
      <c r="S276"/>
      <c r="T276"/>
      <c r="U276"/>
    </row>
    <row r="277" spans="2:21" s="2" customFormat="1" x14ac:dyDescent="0.15">
      <c r="B277" s="1"/>
      <c r="C277" s="1"/>
      <c r="D277"/>
      <c r="E277"/>
      <c r="F277"/>
      <c r="H277" s="6"/>
      <c r="I277" s="6"/>
      <c r="J277" s="6"/>
      <c r="N277" s="3"/>
      <c r="O277" s="3"/>
      <c r="P277"/>
      <c r="Q277"/>
      <c r="R277"/>
      <c r="S277"/>
      <c r="T277"/>
      <c r="U277"/>
    </row>
    <row r="278" spans="2:21" s="2" customFormat="1" x14ac:dyDescent="0.15">
      <c r="B278" s="1"/>
      <c r="C278" s="1"/>
      <c r="D278"/>
      <c r="E278"/>
      <c r="F278"/>
      <c r="H278" s="6"/>
      <c r="I278" s="6"/>
      <c r="J278" s="6"/>
      <c r="N278" s="3"/>
      <c r="O278" s="3"/>
      <c r="P278"/>
      <c r="Q278"/>
      <c r="R278"/>
      <c r="S278"/>
      <c r="T278"/>
      <c r="U278"/>
    </row>
    <row r="279" spans="2:21" s="2" customFormat="1" x14ac:dyDescent="0.15">
      <c r="B279" s="1"/>
      <c r="C279" s="1"/>
      <c r="D279"/>
      <c r="E279"/>
      <c r="F279"/>
      <c r="H279" s="6"/>
      <c r="I279" s="6"/>
      <c r="J279" s="6"/>
      <c r="N279" s="3"/>
      <c r="O279" s="3"/>
      <c r="P279"/>
      <c r="Q279"/>
      <c r="R279"/>
      <c r="S279"/>
      <c r="T279"/>
      <c r="U279"/>
    </row>
    <row r="280" spans="2:21" s="2" customFormat="1" x14ac:dyDescent="0.15">
      <c r="B280" s="1"/>
      <c r="C280" s="1"/>
      <c r="D280"/>
      <c r="E280"/>
      <c r="F280"/>
      <c r="H280" s="6"/>
      <c r="I280" s="6"/>
      <c r="J280" s="6"/>
      <c r="N280" s="3"/>
      <c r="O280" s="3"/>
      <c r="P280"/>
      <c r="Q280"/>
      <c r="R280"/>
      <c r="S280"/>
      <c r="T280"/>
      <c r="U280"/>
    </row>
    <row r="281" spans="2:21" s="2" customFormat="1" x14ac:dyDescent="0.15">
      <c r="B281" s="1"/>
      <c r="C281" s="1"/>
      <c r="D281"/>
      <c r="E281"/>
      <c r="F281"/>
      <c r="H281" s="6"/>
      <c r="I281" s="6"/>
      <c r="J281" s="6"/>
      <c r="N281" s="3"/>
      <c r="O281" s="3"/>
      <c r="P281"/>
      <c r="Q281"/>
      <c r="R281"/>
      <c r="S281"/>
      <c r="T281"/>
      <c r="U281"/>
    </row>
    <row r="282" spans="2:21" s="2" customFormat="1" x14ac:dyDescent="0.15">
      <c r="B282" s="1"/>
      <c r="C282" s="1"/>
      <c r="D282"/>
      <c r="E282"/>
      <c r="F282"/>
      <c r="H282" s="6"/>
      <c r="I282" s="6"/>
      <c r="J282" s="6"/>
      <c r="N282" s="3"/>
      <c r="O282" s="3"/>
      <c r="P282"/>
      <c r="Q282"/>
      <c r="R282"/>
      <c r="S282"/>
      <c r="T282"/>
      <c r="U282"/>
    </row>
    <row r="283" spans="2:21" s="2" customFormat="1" x14ac:dyDescent="0.15">
      <c r="B283" s="1"/>
      <c r="C283" s="1"/>
      <c r="D283"/>
      <c r="E283"/>
      <c r="F283"/>
      <c r="H283" s="6"/>
      <c r="I283" s="6"/>
      <c r="J283" s="6"/>
      <c r="N283" s="3"/>
      <c r="O283" s="3"/>
      <c r="P283"/>
      <c r="Q283"/>
      <c r="R283"/>
      <c r="S283"/>
      <c r="T283"/>
      <c r="U283"/>
    </row>
    <row r="284" spans="2:21" s="2" customFormat="1" x14ac:dyDescent="0.15">
      <c r="B284" s="1"/>
      <c r="C284" s="1"/>
      <c r="D284"/>
      <c r="E284"/>
      <c r="F284"/>
      <c r="H284" s="6"/>
      <c r="I284" s="6"/>
      <c r="J284" s="6"/>
      <c r="N284" s="3"/>
      <c r="O284" s="3"/>
      <c r="P284"/>
      <c r="Q284"/>
      <c r="R284"/>
      <c r="S284"/>
      <c r="T284"/>
      <c r="U284"/>
    </row>
    <row r="285" spans="2:21" s="2" customFormat="1" x14ac:dyDescent="0.15">
      <c r="B285" s="1"/>
      <c r="C285" s="1"/>
      <c r="D285"/>
      <c r="E285"/>
      <c r="F285"/>
      <c r="H285" s="6"/>
      <c r="I285" s="6"/>
      <c r="J285" s="6"/>
      <c r="N285" s="3"/>
      <c r="O285" s="3"/>
      <c r="P285"/>
      <c r="Q285"/>
      <c r="R285"/>
      <c r="S285"/>
      <c r="T285"/>
      <c r="U285"/>
    </row>
    <row r="286" spans="2:21" s="2" customFormat="1" x14ac:dyDescent="0.15">
      <c r="B286" s="1"/>
      <c r="C286" s="1"/>
      <c r="D286"/>
      <c r="E286"/>
      <c r="F286"/>
      <c r="H286" s="6"/>
      <c r="I286" s="6"/>
      <c r="J286" s="6"/>
      <c r="N286" s="3"/>
      <c r="O286" s="3"/>
      <c r="P286"/>
      <c r="Q286"/>
      <c r="R286"/>
      <c r="S286"/>
      <c r="T286"/>
      <c r="U286"/>
    </row>
    <row r="287" spans="2:21" s="2" customFormat="1" x14ac:dyDescent="0.15">
      <c r="B287" s="1"/>
      <c r="C287" s="1"/>
      <c r="D287"/>
      <c r="E287"/>
      <c r="F287"/>
      <c r="H287" s="6"/>
      <c r="I287" s="6"/>
      <c r="J287" s="6"/>
      <c r="N287" s="3"/>
      <c r="O287" s="3"/>
      <c r="P287"/>
      <c r="Q287"/>
      <c r="R287"/>
      <c r="S287"/>
      <c r="T287"/>
      <c r="U287"/>
    </row>
    <row r="288" spans="2:21" s="2" customFormat="1" x14ac:dyDescent="0.15">
      <c r="B288" s="1"/>
      <c r="C288" s="1"/>
      <c r="D288"/>
      <c r="E288"/>
      <c r="F288"/>
      <c r="H288" s="6"/>
      <c r="I288" s="6"/>
      <c r="J288" s="6"/>
      <c r="N288" s="3"/>
      <c r="O288" s="3"/>
      <c r="P288"/>
      <c r="Q288"/>
      <c r="R288"/>
      <c r="S288"/>
      <c r="T288"/>
      <c r="U288"/>
    </row>
    <row r="289" spans="2:21" s="2" customFormat="1" x14ac:dyDescent="0.15">
      <c r="B289" s="1"/>
      <c r="C289" s="1"/>
      <c r="D289"/>
      <c r="E289"/>
      <c r="F289"/>
      <c r="H289" s="6"/>
      <c r="I289" s="6"/>
      <c r="J289" s="6"/>
      <c r="N289" s="3"/>
      <c r="O289" s="3"/>
      <c r="P289"/>
      <c r="Q289"/>
      <c r="R289"/>
      <c r="S289"/>
      <c r="T289"/>
      <c r="U289"/>
    </row>
    <row r="290" spans="2:21" s="2" customFormat="1" x14ac:dyDescent="0.15">
      <c r="B290" s="1"/>
      <c r="C290" s="1"/>
      <c r="D290"/>
      <c r="E290"/>
      <c r="F290"/>
      <c r="H290" s="6"/>
      <c r="I290" s="6"/>
      <c r="J290" s="6"/>
      <c r="N290" s="3"/>
      <c r="O290" s="3"/>
      <c r="P290"/>
      <c r="Q290"/>
      <c r="R290"/>
      <c r="S290"/>
      <c r="T290"/>
      <c r="U290"/>
    </row>
    <row r="291" spans="2:21" s="2" customFormat="1" x14ac:dyDescent="0.15">
      <c r="B291" s="1"/>
      <c r="C291" s="1"/>
      <c r="D291"/>
      <c r="E291"/>
      <c r="F291"/>
      <c r="H291" s="6"/>
      <c r="I291" s="6"/>
      <c r="J291" s="6"/>
      <c r="N291" s="3"/>
      <c r="O291" s="3"/>
      <c r="P291"/>
      <c r="Q291"/>
      <c r="R291"/>
      <c r="S291"/>
      <c r="T291"/>
      <c r="U291"/>
    </row>
    <row r="292" spans="2:21" s="2" customFormat="1" x14ac:dyDescent="0.15">
      <c r="B292" s="1"/>
      <c r="C292" s="1"/>
      <c r="D292"/>
      <c r="E292"/>
      <c r="F292"/>
      <c r="H292" s="6"/>
      <c r="I292" s="6"/>
      <c r="J292" s="6"/>
      <c r="N292" s="3"/>
      <c r="O292" s="3"/>
      <c r="P292"/>
      <c r="Q292"/>
      <c r="R292"/>
      <c r="S292"/>
      <c r="T292"/>
      <c r="U292"/>
    </row>
    <row r="293" spans="2:21" s="2" customFormat="1" x14ac:dyDescent="0.15">
      <c r="B293" s="1"/>
      <c r="C293" s="1"/>
      <c r="D293"/>
      <c r="E293"/>
      <c r="F293"/>
      <c r="H293" s="6"/>
      <c r="I293" s="6"/>
      <c r="J293" s="6"/>
      <c r="N293" s="3"/>
      <c r="O293" s="3"/>
      <c r="P293"/>
      <c r="Q293"/>
      <c r="R293"/>
      <c r="S293"/>
      <c r="T293"/>
      <c r="U293"/>
    </row>
    <row r="294" spans="2:21" s="2" customFormat="1" x14ac:dyDescent="0.15">
      <c r="B294" s="1"/>
      <c r="C294" s="1"/>
      <c r="D294"/>
      <c r="E294"/>
      <c r="F294"/>
      <c r="H294" s="6"/>
      <c r="I294" s="6"/>
      <c r="J294" s="6"/>
      <c r="N294" s="3"/>
      <c r="O294" s="3"/>
      <c r="P294"/>
      <c r="Q294"/>
      <c r="R294"/>
      <c r="S294"/>
      <c r="T294"/>
      <c r="U294"/>
    </row>
    <row r="295" spans="2:21" s="2" customFormat="1" x14ac:dyDescent="0.15">
      <c r="B295" s="1"/>
      <c r="C295" s="1"/>
      <c r="D295"/>
      <c r="E295"/>
      <c r="F295"/>
      <c r="H295" s="6"/>
      <c r="I295" s="6"/>
      <c r="J295" s="6"/>
      <c r="N295" s="3"/>
      <c r="O295" s="3"/>
      <c r="P295"/>
      <c r="Q295"/>
      <c r="R295"/>
      <c r="S295"/>
      <c r="T295"/>
      <c r="U295"/>
    </row>
    <row r="296" spans="2:21" s="2" customFormat="1" x14ac:dyDescent="0.15">
      <c r="B296" s="1"/>
      <c r="C296" s="1"/>
      <c r="D296"/>
      <c r="E296"/>
      <c r="F296"/>
      <c r="H296" s="6"/>
      <c r="I296" s="6"/>
      <c r="J296" s="6"/>
      <c r="N296" s="3"/>
      <c r="O296" s="3"/>
      <c r="P296"/>
      <c r="Q296"/>
      <c r="R296"/>
      <c r="S296"/>
      <c r="T296"/>
      <c r="U296"/>
    </row>
    <row r="297" spans="2:21" s="2" customFormat="1" x14ac:dyDescent="0.15">
      <c r="B297" s="1"/>
      <c r="C297" s="1"/>
      <c r="D297"/>
      <c r="E297"/>
      <c r="F297"/>
      <c r="H297" s="6"/>
      <c r="I297" s="6"/>
      <c r="J297" s="6"/>
      <c r="N297" s="3"/>
      <c r="O297" s="3"/>
      <c r="P297"/>
      <c r="Q297"/>
      <c r="R297"/>
      <c r="S297"/>
      <c r="T297"/>
      <c r="U297"/>
    </row>
    <row r="298" spans="2:21" s="2" customFormat="1" x14ac:dyDescent="0.15">
      <c r="B298" s="1"/>
      <c r="C298" s="1"/>
      <c r="D298"/>
      <c r="E298"/>
      <c r="F298"/>
      <c r="H298" s="6"/>
      <c r="I298" s="6"/>
      <c r="J298" s="6"/>
      <c r="N298" s="3"/>
      <c r="O298" s="3"/>
      <c r="P298"/>
      <c r="Q298"/>
      <c r="R298"/>
      <c r="S298"/>
      <c r="T298"/>
      <c r="U298"/>
    </row>
    <row r="299" spans="2:21" s="2" customFormat="1" x14ac:dyDescent="0.15">
      <c r="B299" s="1"/>
      <c r="C299" s="1"/>
      <c r="D299"/>
      <c r="E299"/>
      <c r="F299"/>
      <c r="H299" s="6"/>
      <c r="I299" s="6"/>
      <c r="J299" s="6"/>
      <c r="N299" s="3"/>
      <c r="O299" s="3"/>
      <c r="P299"/>
      <c r="Q299"/>
      <c r="R299"/>
      <c r="S299"/>
      <c r="T299"/>
      <c r="U299"/>
    </row>
    <row r="300" spans="2:21" s="2" customFormat="1" x14ac:dyDescent="0.15">
      <c r="B300" s="1"/>
      <c r="C300" s="1"/>
      <c r="D300"/>
      <c r="E300"/>
      <c r="F300"/>
      <c r="H300" s="6"/>
      <c r="I300" s="6"/>
      <c r="J300" s="6"/>
      <c r="N300" s="3"/>
      <c r="O300" s="3"/>
      <c r="P300"/>
      <c r="Q300"/>
      <c r="R300"/>
      <c r="S300"/>
      <c r="T300"/>
      <c r="U300"/>
    </row>
    <row r="301" spans="2:21" s="2" customFormat="1" x14ac:dyDescent="0.15">
      <c r="B301" s="1"/>
      <c r="C301" s="1"/>
      <c r="D301"/>
      <c r="E301"/>
      <c r="F301"/>
      <c r="H301" s="6"/>
      <c r="I301" s="6"/>
      <c r="J301" s="6"/>
      <c r="N301" s="3"/>
      <c r="O301" s="3"/>
      <c r="P301"/>
      <c r="Q301"/>
      <c r="R301"/>
      <c r="S301"/>
      <c r="T301"/>
      <c r="U301"/>
    </row>
    <row r="302" spans="2:21" s="2" customFormat="1" x14ac:dyDescent="0.15">
      <c r="B302" s="1"/>
      <c r="C302" s="1"/>
      <c r="D302"/>
      <c r="E302"/>
      <c r="F302"/>
      <c r="H302" s="6"/>
      <c r="I302" s="6"/>
      <c r="J302" s="6"/>
      <c r="N302" s="3"/>
      <c r="O302" s="3"/>
      <c r="P302"/>
      <c r="Q302"/>
      <c r="R302"/>
      <c r="S302"/>
      <c r="T302"/>
      <c r="U302"/>
    </row>
    <row r="303" spans="2:21" s="2" customFormat="1" x14ac:dyDescent="0.15">
      <c r="B303" s="1"/>
      <c r="C303" s="1"/>
      <c r="D303"/>
      <c r="E303"/>
      <c r="F303"/>
      <c r="H303" s="6"/>
      <c r="I303" s="6"/>
      <c r="J303" s="6"/>
      <c r="N303" s="3"/>
      <c r="O303" s="3"/>
      <c r="P303"/>
      <c r="Q303"/>
      <c r="R303"/>
      <c r="S303"/>
      <c r="T303"/>
      <c r="U303"/>
    </row>
    <row r="304" spans="2:21" s="2" customFormat="1" x14ac:dyDescent="0.15">
      <c r="B304" s="1"/>
      <c r="C304" s="1"/>
      <c r="D304"/>
      <c r="E304"/>
      <c r="F304"/>
      <c r="H304" s="6"/>
      <c r="I304" s="6"/>
      <c r="J304" s="6"/>
      <c r="N304" s="3"/>
      <c r="O304" s="3"/>
      <c r="P304"/>
      <c r="Q304"/>
      <c r="R304"/>
      <c r="S304"/>
      <c r="T304"/>
      <c r="U304"/>
    </row>
    <row r="305" spans="2:21" s="2" customFormat="1" x14ac:dyDescent="0.15">
      <c r="B305" s="1"/>
      <c r="C305" s="1"/>
      <c r="D305"/>
      <c r="E305"/>
      <c r="F305"/>
      <c r="H305" s="6"/>
      <c r="I305" s="6"/>
      <c r="J305" s="6"/>
      <c r="N305" s="3"/>
      <c r="O305" s="3"/>
      <c r="P305"/>
      <c r="Q305"/>
      <c r="R305"/>
      <c r="S305"/>
      <c r="T305"/>
      <c r="U305"/>
    </row>
    <row r="306" spans="2:21" s="2" customFormat="1" x14ac:dyDescent="0.15">
      <c r="B306" s="1"/>
      <c r="C306" s="1"/>
      <c r="D306"/>
      <c r="E306"/>
      <c r="F306"/>
      <c r="H306" s="6"/>
      <c r="I306" s="6"/>
      <c r="J306" s="6"/>
      <c r="N306" s="3"/>
      <c r="O306" s="3"/>
      <c r="P306"/>
      <c r="Q306"/>
      <c r="R306"/>
      <c r="S306"/>
      <c r="T306"/>
      <c r="U306"/>
    </row>
    <row r="307" spans="2:21" s="2" customFormat="1" x14ac:dyDescent="0.15">
      <c r="B307" s="1"/>
      <c r="C307" s="1"/>
      <c r="D307"/>
      <c r="E307"/>
      <c r="F307"/>
      <c r="H307" s="6"/>
      <c r="I307" s="6"/>
      <c r="J307" s="6"/>
      <c r="N307" s="3"/>
      <c r="O307" s="3"/>
      <c r="P307"/>
      <c r="Q307"/>
      <c r="R307"/>
      <c r="S307"/>
      <c r="T307"/>
      <c r="U307"/>
    </row>
    <row r="308" spans="2:21" s="2" customFormat="1" x14ac:dyDescent="0.15">
      <c r="B308" s="1"/>
      <c r="C308" s="1"/>
      <c r="D308"/>
      <c r="E308"/>
      <c r="F308"/>
      <c r="H308" s="6"/>
      <c r="I308" s="6"/>
      <c r="J308" s="6"/>
      <c r="N308" s="3"/>
      <c r="O308" s="3"/>
      <c r="P308"/>
      <c r="Q308"/>
      <c r="R308"/>
      <c r="S308"/>
      <c r="T308"/>
      <c r="U308"/>
    </row>
    <row r="309" spans="2:21" s="2" customFormat="1" x14ac:dyDescent="0.15">
      <c r="B309" s="1"/>
      <c r="C309" s="1"/>
      <c r="D309"/>
      <c r="E309"/>
      <c r="F309"/>
      <c r="H309" s="6"/>
      <c r="I309" s="6"/>
      <c r="J309" s="6"/>
      <c r="N309" s="3"/>
      <c r="O309" s="3"/>
      <c r="P309"/>
      <c r="Q309"/>
      <c r="R309"/>
      <c r="S309"/>
      <c r="T309"/>
      <c r="U309"/>
    </row>
    <row r="310" spans="2:21" s="2" customFormat="1" x14ac:dyDescent="0.15">
      <c r="B310" s="1"/>
      <c r="C310" s="1"/>
      <c r="D310"/>
      <c r="E310"/>
      <c r="F310"/>
      <c r="H310" s="6"/>
      <c r="I310" s="6"/>
      <c r="J310" s="6"/>
      <c r="N310" s="3"/>
      <c r="O310" s="3"/>
      <c r="P310"/>
      <c r="Q310"/>
      <c r="R310"/>
      <c r="S310"/>
      <c r="T310"/>
      <c r="U310"/>
    </row>
    <row r="311" spans="2:21" s="2" customFormat="1" x14ac:dyDescent="0.15">
      <c r="B311" s="1"/>
      <c r="C311" s="1"/>
      <c r="D311"/>
      <c r="E311"/>
      <c r="F311"/>
      <c r="H311" s="6"/>
      <c r="I311" s="6"/>
      <c r="J311" s="6"/>
      <c r="N311" s="3"/>
      <c r="O311" s="3"/>
      <c r="P311"/>
      <c r="Q311"/>
      <c r="R311"/>
      <c r="S311"/>
      <c r="T311"/>
      <c r="U311"/>
    </row>
  </sheetData>
  <mergeCells count="293">
    <mergeCell ref="B34:B35"/>
    <mergeCell ref="C34:D34"/>
    <mergeCell ref="H34:I34"/>
    <mergeCell ref="N34:O34"/>
    <mergeCell ref="P34:Q34"/>
    <mergeCell ref="R34:S35"/>
    <mergeCell ref="B5:U5"/>
    <mergeCell ref="B26:U26"/>
    <mergeCell ref="G30:H30"/>
    <mergeCell ref="G31:H31"/>
    <mergeCell ref="U34:U35"/>
    <mergeCell ref="T34:T35"/>
    <mergeCell ref="H35:I35"/>
    <mergeCell ref="P35:Q35"/>
    <mergeCell ref="B25:U25"/>
    <mergeCell ref="B23:T23"/>
    <mergeCell ref="B24:U24"/>
    <mergeCell ref="U50:U51"/>
    <mergeCell ref="B53:B54"/>
    <mergeCell ref="C53:D53"/>
    <mergeCell ref="H53:I53"/>
    <mergeCell ref="N53:O53"/>
    <mergeCell ref="P53:Q53"/>
    <mergeCell ref="R53:S54"/>
    <mergeCell ref="T53:T54"/>
    <mergeCell ref="U53:U54"/>
    <mergeCell ref="H54:I54"/>
    <mergeCell ref="G50:G51"/>
    <mergeCell ref="H50:H51"/>
    <mergeCell ref="I50:I51"/>
    <mergeCell ref="N50:N51"/>
    <mergeCell ref="R50:R51"/>
    <mergeCell ref="T50:T51"/>
    <mergeCell ref="P54:Q54"/>
    <mergeCell ref="T78:T79"/>
    <mergeCell ref="U78:U79"/>
    <mergeCell ref="D80:E80"/>
    <mergeCell ref="H80:I80"/>
    <mergeCell ref="T75:T76"/>
    <mergeCell ref="U75:U76"/>
    <mergeCell ref="B78:B79"/>
    <mergeCell ref="C78:F79"/>
    <mergeCell ref="G78:G79"/>
    <mergeCell ref="H78:I79"/>
    <mergeCell ref="J78:J79"/>
    <mergeCell ref="K78:K79"/>
    <mergeCell ref="L78:L79"/>
    <mergeCell ref="M78:M79"/>
    <mergeCell ref="G75:G76"/>
    <mergeCell ref="H75:H76"/>
    <mergeCell ref="I75:I76"/>
    <mergeCell ref="N75:N76"/>
    <mergeCell ref="R75:R76"/>
    <mergeCell ref="D81:E81"/>
    <mergeCell ref="H81:I81"/>
    <mergeCell ref="H82:I82"/>
    <mergeCell ref="H83:I83"/>
    <mergeCell ref="H84:I84"/>
    <mergeCell ref="H85:I85"/>
    <mergeCell ref="N78:O79"/>
    <mergeCell ref="P78:Q79"/>
    <mergeCell ref="R78:S79"/>
    <mergeCell ref="H92:I92"/>
    <mergeCell ref="H93:I93"/>
    <mergeCell ref="D100:E100"/>
    <mergeCell ref="H100:I100"/>
    <mergeCell ref="D101:E101"/>
    <mergeCell ref="H101:I101"/>
    <mergeCell ref="H86:I86"/>
    <mergeCell ref="H87:I87"/>
    <mergeCell ref="H88:I88"/>
    <mergeCell ref="H89:I89"/>
    <mergeCell ref="H90:I90"/>
    <mergeCell ref="H91:I91"/>
    <mergeCell ref="H94:I94"/>
    <mergeCell ref="H95:I95"/>
    <mergeCell ref="H96:I96"/>
    <mergeCell ref="H97:I97"/>
    <mergeCell ref="H98:I98"/>
    <mergeCell ref="H99:I99"/>
    <mergeCell ref="N105:O106"/>
    <mergeCell ref="P105:Q106"/>
    <mergeCell ref="R105:S106"/>
    <mergeCell ref="T105:T106"/>
    <mergeCell ref="H107:I107"/>
    <mergeCell ref="H108:I108"/>
    <mergeCell ref="U102:U103"/>
    <mergeCell ref="R103:S103"/>
    <mergeCell ref="B105:B106"/>
    <mergeCell ref="C105:F106"/>
    <mergeCell ref="G105:G106"/>
    <mergeCell ref="H105:I106"/>
    <mergeCell ref="J105:J106"/>
    <mergeCell ref="K105:K106"/>
    <mergeCell ref="L105:L106"/>
    <mergeCell ref="M105:M106"/>
    <mergeCell ref="G102:G103"/>
    <mergeCell ref="H102:H103"/>
    <mergeCell ref="I102:I103"/>
    <mergeCell ref="N102:N103"/>
    <mergeCell ref="R102:S102"/>
    <mergeCell ref="T102:T103"/>
    <mergeCell ref="U105:U106"/>
    <mergeCell ref="D114:E114"/>
    <mergeCell ref="H114:I114"/>
    <mergeCell ref="D116:E116"/>
    <mergeCell ref="H116:I116"/>
    <mergeCell ref="H109:I109"/>
    <mergeCell ref="H110:I110"/>
    <mergeCell ref="D111:E111"/>
    <mergeCell ref="H111:I111"/>
    <mergeCell ref="H112:I112"/>
    <mergeCell ref="H113:I113"/>
    <mergeCell ref="H115:I115"/>
    <mergeCell ref="P120:Q121"/>
    <mergeCell ref="R120:S121"/>
    <mergeCell ref="T120:T121"/>
    <mergeCell ref="D122:E122"/>
    <mergeCell ref="H122:I122"/>
    <mergeCell ref="D123:E123"/>
    <mergeCell ref="H123:I123"/>
    <mergeCell ref="U117:U118"/>
    <mergeCell ref="B120:B121"/>
    <mergeCell ref="C120:F121"/>
    <mergeCell ref="G120:G121"/>
    <mergeCell ref="H120:I121"/>
    <mergeCell ref="J120:J121"/>
    <mergeCell ref="K120:K121"/>
    <mergeCell ref="L120:L121"/>
    <mergeCell ref="M120:M121"/>
    <mergeCell ref="N120:O121"/>
    <mergeCell ref="G117:G118"/>
    <mergeCell ref="H117:H118"/>
    <mergeCell ref="I117:I118"/>
    <mergeCell ref="N117:N118"/>
    <mergeCell ref="R117:R118"/>
    <mergeCell ref="T117:T118"/>
    <mergeCell ref="U120:U121"/>
    <mergeCell ref="D130:E130"/>
    <mergeCell ref="H130:I130"/>
    <mergeCell ref="D131:E131"/>
    <mergeCell ref="H131:I131"/>
    <mergeCell ref="G132:G133"/>
    <mergeCell ref="H132:H133"/>
    <mergeCell ref="I132:I133"/>
    <mergeCell ref="H124:I124"/>
    <mergeCell ref="H125:I125"/>
    <mergeCell ref="H126:I126"/>
    <mergeCell ref="H127:I127"/>
    <mergeCell ref="H128:I128"/>
    <mergeCell ref="H129:I129"/>
    <mergeCell ref="H191:I191"/>
    <mergeCell ref="P191:Q191"/>
    <mergeCell ref="D192:E192"/>
    <mergeCell ref="N132:N133"/>
    <mergeCell ref="R132:S132"/>
    <mergeCell ref="T132:T133"/>
    <mergeCell ref="U132:U133"/>
    <mergeCell ref="R133:S133"/>
    <mergeCell ref="B190:B191"/>
    <mergeCell ref="C190:D190"/>
    <mergeCell ref="H190:I190"/>
    <mergeCell ref="N190:O190"/>
    <mergeCell ref="P190:Q190"/>
    <mergeCell ref="C135:F136"/>
    <mergeCell ref="R135:S136"/>
    <mergeCell ref="H137:I137"/>
    <mergeCell ref="H138:I138"/>
    <mergeCell ref="H142:I142"/>
    <mergeCell ref="H143:I143"/>
    <mergeCell ref="H144:I144"/>
    <mergeCell ref="M135:M136"/>
    <mergeCell ref="N135:O136"/>
    <mergeCell ref="P135:Q136"/>
    <mergeCell ref="H151:I151"/>
    <mergeCell ref="N196:N197"/>
    <mergeCell ref="T196:T197"/>
    <mergeCell ref="U196:U197"/>
    <mergeCell ref="B135:B136"/>
    <mergeCell ref="G135:G136"/>
    <mergeCell ref="H135:I136"/>
    <mergeCell ref="J135:J136"/>
    <mergeCell ref="K135:K136"/>
    <mergeCell ref="L135:L136"/>
    <mergeCell ref="U135:U136"/>
    <mergeCell ref="R187:S187"/>
    <mergeCell ref="R188:S188"/>
    <mergeCell ref="D193:E193"/>
    <mergeCell ref="D194:E194"/>
    <mergeCell ref="D195:E195"/>
    <mergeCell ref="G196:G197"/>
    <mergeCell ref="H196:H197"/>
    <mergeCell ref="I196:I197"/>
    <mergeCell ref="R190:S191"/>
    <mergeCell ref="T190:T191"/>
    <mergeCell ref="U190:U191"/>
    <mergeCell ref="H139:I139"/>
    <mergeCell ref="H140:I140"/>
    <mergeCell ref="H141:I141"/>
    <mergeCell ref="H152:I152"/>
    <mergeCell ref="H153:I153"/>
    <mergeCell ref="D154:E154"/>
    <mergeCell ref="H154:I154"/>
    <mergeCell ref="D155:E155"/>
    <mergeCell ref="H155:I155"/>
    <mergeCell ref="H145:I145"/>
    <mergeCell ref="H146:I146"/>
    <mergeCell ref="H147:I147"/>
    <mergeCell ref="H148:I148"/>
    <mergeCell ref="H149:I149"/>
    <mergeCell ref="H150:I150"/>
    <mergeCell ref="B160:B161"/>
    <mergeCell ref="C160:F161"/>
    <mergeCell ref="G160:G161"/>
    <mergeCell ref="H160:I161"/>
    <mergeCell ref="J160:J161"/>
    <mergeCell ref="K160:K161"/>
    <mergeCell ref="D156:E156"/>
    <mergeCell ref="H156:I156"/>
    <mergeCell ref="G157:G158"/>
    <mergeCell ref="H157:H158"/>
    <mergeCell ref="I157:I158"/>
    <mergeCell ref="L160:L161"/>
    <mergeCell ref="M160:M161"/>
    <mergeCell ref="N160:O161"/>
    <mergeCell ref="P160:Q161"/>
    <mergeCell ref="R160:S161"/>
    <mergeCell ref="H162:I162"/>
    <mergeCell ref="R157:S157"/>
    <mergeCell ref="T157:T158"/>
    <mergeCell ref="U157:U158"/>
    <mergeCell ref="R158:S158"/>
    <mergeCell ref="N157:N158"/>
    <mergeCell ref="T160:T161"/>
    <mergeCell ref="U160:U161"/>
    <mergeCell ref="H168:I168"/>
    <mergeCell ref="D169:E169"/>
    <mergeCell ref="H169:I169"/>
    <mergeCell ref="D170:E170"/>
    <mergeCell ref="H170:I170"/>
    <mergeCell ref="D171:E171"/>
    <mergeCell ref="H171:I171"/>
    <mergeCell ref="H163:I163"/>
    <mergeCell ref="H164:I164"/>
    <mergeCell ref="H165:I165"/>
    <mergeCell ref="D166:E166"/>
    <mergeCell ref="H166:I166"/>
    <mergeCell ref="H167:I167"/>
    <mergeCell ref="H179:I179"/>
    <mergeCell ref="H180:I180"/>
    <mergeCell ref="U172:U173"/>
    <mergeCell ref="B175:B176"/>
    <mergeCell ref="C175:F176"/>
    <mergeCell ref="G175:G176"/>
    <mergeCell ref="H175:I176"/>
    <mergeCell ref="J175:J176"/>
    <mergeCell ref="K175:K176"/>
    <mergeCell ref="L175:L176"/>
    <mergeCell ref="M175:M176"/>
    <mergeCell ref="N175:O176"/>
    <mergeCell ref="G172:G173"/>
    <mergeCell ref="H172:H173"/>
    <mergeCell ref="I172:I173"/>
    <mergeCell ref="N172:N173"/>
    <mergeCell ref="T172:T173"/>
    <mergeCell ref="T175:T176"/>
    <mergeCell ref="U175:U176"/>
    <mergeCell ref="R172:S172"/>
    <mergeCell ref="R173:S173"/>
    <mergeCell ref="C200:F200"/>
    <mergeCell ref="G200:H200"/>
    <mergeCell ref="T135:T136"/>
    <mergeCell ref="N187:N188"/>
    <mergeCell ref="T187:T188"/>
    <mergeCell ref="U187:U188"/>
    <mergeCell ref="C199:F199"/>
    <mergeCell ref="G199:H199"/>
    <mergeCell ref="H185:I185"/>
    <mergeCell ref="D186:E186"/>
    <mergeCell ref="H186:I186"/>
    <mergeCell ref="G187:G188"/>
    <mergeCell ref="H187:H188"/>
    <mergeCell ref="I187:I188"/>
    <mergeCell ref="H181:I181"/>
    <mergeCell ref="D182:E182"/>
    <mergeCell ref="H182:I182"/>
    <mergeCell ref="D183:E183"/>
    <mergeCell ref="H183:I183"/>
    <mergeCell ref="H184:I184"/>
    <mergeCell ref="P175:Q176"/>
    <mergeCell ref="R175:S176"/>
    <mergeCell ref="H177:I177"/>
    <mergeCell ref="H178:I178"/>
  </mergeCells>
  <phoneticPr fontId="6"/>
  <conditionalFormatting sqref="R50:S50">
    <cfRule type="dataBar" priority="6">
      <dataBar>
        <cfvo type="min"/>
        <cfvo type="max"/>
        <color rgb="FF63C384"/>
      </dataBar>
      <extLst>
        <ext xmlns:x14="http://schemas.microsoft.com/office/spreadsheetml/2009/9/main" uri="{B025F937-C7B1-47D3-B67F-A62EFF666E3E}">
          <x14:id>{8D33D9D1-2BB5-4966-B18E-1E395C1DF98D}</x14:id>
        </ext>
      </extLst>
    </cfRule>
  </conditionalFormatting>
  <conditionalFormatting sqref="R119:S119">
    <cfRule type="dataBar" priority="7">
      <dataBar>
        <cfvo type="min"/>
        <cfvo type="max"/>
        <color rgb="FF63C384"/>
      </dataBar>
      <extLst>
        <ext xmlns:x14="http://schemas.microsoft.com/office/spreadsheetml/2009/9/main" uri="{B025F937-C7B1-47D3-B67F-A62EFF666E3E}">
          <x14:id>{1CEE91D1-DC7F-45BA-B6C9-428037E1459B}</x14:id>
        </ext>
      </extLst>
    </cfRule>
  </conditionalFormatting>
  <conditionalFormatting sqref="R198:S198 R134:S134 R159:S159 R52:S52 R174:S174">
    <cfRule type="colorScale" priority="8">
      <colorScale>
        <cfvo type="min"/>
        <cfvo type="percentile" val="50"/>
        <cfvo type="max"/>
        <color rgb="FFF8696B"/>
        <color rgb="FFFFEB84"/>
        <color rgb="FF63BE7B"/>
      </colorScale>
    </cfRule>
  </conditionalFormatting>
  <conditionalFormatting sqref="R132">
    <cfRule type="dataBar" priority="9">
      <dataBar>
        <cfvo type="min"/>
        <cfvo type="max"/>
        <color rgb="FF63C384"/>
      </dataBar>
      <extLst>
        <ext xmlns:x14="http://schemas.microsoft.com/office/spreadsheetml/2009/9/main" uri="{B025F937-C7B1-47D3-B67F-A62EFF666E3E}">
          <x14:id>{EB414839-D25C-4473-BBA2-DFEA8FCCDDAF}</x14:id>
        </ext>
      </extLst>
    </cfRule>
  </conditionalFormatting>
  <conditionalFormatting sqref="R196:S196">
    <cfRule type="dataBar" priority="10">
      <dataBar>
        <cfvo type="min"/>
        <cfvo type="max"/>
        <color rgb="FF63C384"/>
      </dataBar>
      <extLst>
        <ext xmlns:x14="http://schemas.microsoft.com/office/spreadsheetml/2009/9/main" uri="{B025F937-C7B1-47D3-B67F-A62EFF666E3E}">
          <x14:id>{97E56746-208B-4EA5-B6BE-0BA1E84CA040}</x14:id>
        </ext>
      </extLst>
    </cfRule>
  </conditionalFormatting>
  <conditionalFormatting sqref="R75:S75">
    <cfRule type="dataBar" priority="14">
      <dataBar>
        <cfvo type="min"/>
        <cfvo type="max"/>
        <color rgb="FF63C384"/>
      </dataBar>
      <extLst>
        <ext xmlns:x14="http://schemas.microsoft.com/office/spreadsheetml/2009/9/main" uri="{B025F937-C7B1-47D3-B67F-A62EFF666E3E}">
          <x14:id>{14C5E736-F6B1-42D9-A5CC-70E3D205484C}</x14:id>
        </ext>
      </extLst>
    </cfRule>
  </conditionalFormatting>
  <conditionalFormatting sqref="R102">
    <cfRule type="dataBar" priority="5">
      <dataBar>
        <cfvo type="min"/>
        <cfvo type="max"/>
        <color rgb="FF63C384"/>
      </dataBar>
      <extLst>
        <ext xmlns:x14="http://schemas.microsoft.com/office/spreadsheetml/2009/9/main" uri="{B025F937-C7B1-47D3-B67F-A62EFF666E3E}">
          <x14:id>{FA1C713F-0D36-4F88-A62C-0B6CDDC6065D}</x14:id>
        </ext>
      </extLst>
    </cfRule>
  </conditionalFormatting>
  <conditionalFormatting sqref="R117:S117">
    <cfRule type="dataBar" priority="4">
      <dataBar>
        <cfvo type="min"/>
        <cfvo type="max"/>
        <color rgb="FF63C384"/>
      </dataBar>
      <extLst>
        <ext xmlns:x14="http://schemas.microsoft.com/office/spreadsheetml/2009/9/main" uri="{B025F937-C7B1-47D3-B67F-A62EFF666E3E}">
          <x14:id>{341FC6A6-FB50-43B3-907D-82CED339BDA6}</x14:id>
        </ext>
      </extLst>
    </cfRule>
  </conditionalFormatting>
  <conditionalFormatting sqref="R157">
    <cfRule type="dataBar" priority="3">
      <dataBar>
        <cfvo type="min"/>
        <cfvo type="max"/>
        <color rgb="FF63C384"/>
      </dataBar>
      <extLst>
        <ext xmlns:x14="http://schemas.microsoft.com/office/spreadsheetml/2009/9/main" uri="{B025F937-C7B1-47D3-B67F-A62EFF666E3E}">
          <x14:id>{57BDF22A-FE9E-49E4-871C-34DB2DE21ECD}</x14:id>
        </ext>
      </extLst>
    </cfRule>
  </conditionalFormatting>
  <conditionalFormatting sqref="R172">
    <cfRule type="dataBar" priority="2">
      <dataBar>
        <cfvo type="min"/>
        <cfvo type="max"/>
        <color rgb="FF63C384"/>
      </dataBar>
      <extLst>
        <ext xmlns:x14="http://schemas.microsoft.com/office/spreadsheetml/2009/9/main" uri="{B025F937-C7B1-47D3-B67F-A62EFF666E3E}">
          <x14:id>{1FE73174-94BC-4809-8870-5D984270A582}</x14:id>
        </ext>
      </extLst>
    </cfRule>
  </conditionalFormatting>
  <conditionalFormatting sqref="R187">
    <cfRule type="dataBar" priority="1">
      <dataBar>
        <cfvo type="min"/>
        <cfvo type="max"/>
        <color rgb="FF63C384"/>
      </dataBar>
      <extLst>
        <ext xmlns:x14="http://schemas.microsoft.com/office/spreadsheetml/2009/9/main" uri="{B025F937-C7B1-47D3-B67F-A62EFF666E3E}">
          <x14:id>{DFBD706E-E947-4B65-A1D4-2BA765B8A535}</x14:id>
        </ext>
      </extLst>
    </cfRule>
  </conditionalFormatting>
  <pageMargins left="0.23622047244094491" right="0.23622047244094491" top="0.19685039370078741" bottom="0.19685039370078741" header="0.51181102362204722" footer="0.51181102362204722"/>
  <pageSetup paperSize="9" firstPageNumber="0"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8D33D9D1-2BB5-4966-B18E-1E395C1DF98D}">
            <x14:dataBar>
              <x14:cfvo type="autoMin"/>
              <x14:cfvo type="autoMax"/>
              <x14:negativeFillColor rgb="FFFF0000"/>
              <x14:axisColor rgb="FF000000"/>
            </x14:dataBar>
          </x14:cfRule>
          <xm:sqref>R50:S50</xm:sqref>
        </x14:conditionalFormatting>
        <x14:conditionalFormatting xmlns:xm="http://schemas.microsoft.com/office/excel/2006/main">
          <x14:cfRule type="dataBar" id="{1CEE91D1-DC7F-45BA-B6C9-428037E1459B}">
            <x14:dataBar>
              <x14:cfvo type="autoMin"/>
              <x14:cfvo type="autoMax"/>
              <x14:negativeFillColor rgb="FFFF0000"/>
              <x14:axisColor rgb="FF000000"/>
            </x14:dataBar>
          </x14:cfRule>
          <xm:sqref>R119:S119</xm:sqref>
        </x14:conditionalFormatting>
        <x14:conditionalFormatting xmlns:xm="http://schemas.microsoft.com/office/excel/2006/main">
          <x14:cfRule type="dataBar" id="{EB414839-D25C-4473-BBA2-DFEA8FCCDDAF}">
            <x14:dataBar>
              <x14:cfvo type="autoMin"/>
              <x14:cfvo type="autoMax"/>
              <x14:negativeFillColor rgb="FFFF0000"/>
              <x14:axisColor rgb="FF000000"/>
            </x14:dataBar>
          </x14:cfRule>
          <xm:sqref>R132</xm:sqref>
        </x14:conditionalFormatting>
        <x14:conditionalFormatting xmlns:xm="http://schemas.microsoft.com/office/excel/2006/main">
          <x14:cfRule type="dataBar" id="{97E56746-208B-4EA5-B6BE-0BA1E84CA040}">
            <x14:dataBar>
              <x14:cfvo type="autoMin"/>
              <x14:cfvo type="autoMax"/>
              <x14:negativeFillColor rgb="FFFF0000"/>
              <x14:axisColor rgb="FF000000"/>
            </x14:dataBar>
          </x14:cfRule>
          <xm:sqref>R196:S196</xm:sqref>
        </x14:conditionalFormatting>
        <x14:conditionalFormatting xmlns:xm="http://schemas.microsoft.com/office/excel/2006/main">
          <x14:cfRule type="dataBar" id="{14C5E736-F6B1-42D9-A5CC-70E3D205484C}">
            <x14:dataBar>
              <x14:cfvo type="autoMin"/>
              <x14:cfvo type="autoMax"/>
              <x14:negativeFillColor rgb="FFFF0000"/>
              <x14:axisColor rgb="FF000000"/>
            </x14:dataBar>
          </x14:cfRule>
          <xm:sqref>R75:S75</xm:sqref>
        </x14:conditionalFormatting>
        <x14:conditionalFormatting xmlns:xm="http://schemas.microsoft.com/office/excel/2006/main">
          <x14:cfRule type="dataBar" id="{FA1C713F-0D36-4F88-A62C-0B6CDDC6065D}">
            <x14:dataBar>
              <x14:cfvo type="autoMin"/>
              <x14:cfvo type="autoMax"/>
              <x14:negativeFillColor rgb="FFFF0000"/>
              <x14:axisColor rgb="FF000000"/>
            </x14:dataBar>
          </x14:cfRule>
          <xm:sqref>R102</xm:sqref>
        </x14:conditionalFormatting>
        <x14:conditionalFormatting xmlns:xm="http://schemas.microsoft.com/office/excel/2006/main">
          <x14:cfRule type="dataBar" id="{341FC6A6-FB50-43B3-907D-82CED339BDA6}">
            <x14:dataBar>
              <x14:cfvo type="autoMin"/>
              <x14:cfvo type="autoMax"/>
              <x14:negativeFillColor rgb="FFFF0000"/>
              <x14:axisColor rgb="FF000000"/>
            </x14:dataBar>
          </x14:cfRule>
          <xm:sqref>R117:S117</xm:sqref>
        </x14:conditionalFormatting>
        <x14:conditionalFormatting xmlns:xm="http://schemas.microsoft.com/office/excel/2006/main">
          <x14:cfRule type="dataBar" id="{57BDF22A-FE9E-49E4-871C-34DB2DE21ECD}">
            <x14:dataBar>
              <x14:cfvo type="autoMin"/>
              <x14:cfvo type="autoMax"/>
              <x14:negativeFillColor rgb="FFFF0000"/>
              <x14:axisColor rgb="FF000000"/>
            </x14:dataBar>
          </x14:cfRule>
          <xm:sqref>R157</xm:sqref>
        </x14:conditionalFormatting>
        <x14:conditionalFormatting xmlns:xm="http://schemas.microsoft.com/office/excel/2006/main">
          <x14:cfRule type="dataBar" id="{1FE73174-94BC-4809-8870-5D984270A582}">
            <x14:dataBar>
              <x14:cfvo type="autoMin"/>
              <x14:cfvo type="autoMax"/>
              <x14:negativeFillColor rgb="FFFF0000"/>
              <x14:axisColor rgb="FF000000"/>
            </x14:dataBar>
          </x14:cfRule>
          <xm:sqref>R172</xm:sqref>
        </x14:conditionalFormatting>
        <x14:conditionalFormatting xmlns:xm="http://schemas.microsoft.com/office/excel/2006/main">
          <x14:cfRule type="dataBar" id="{DFBD706E-E947-4B65-A1D4-2BA765B8A535}">
            <x14:dataBar>
              <x14:cfvo type="autoMin"/>
              <x14:cfvo type="autoMax"/>
              <x14:negativeFillColor rgb="FFFF0000"/>
              <x14:axisColor rgb="FF000000"/>
            </x14:dataBar>
          </x14:cfRule>
          <xm:sqref>R187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FFB3B-496F-4C90-BA63-CA447DD619C9}">
  <sheetPr>
    <tabColor theme="0" tint="-0.499984740745262"/>
  </sheetPr>
  <dimension ref="B1:U201"/>
  <sheetViews>
    <sheetView showGridLines="0" zoomScale="130" zoomScaleNormal="130" zoomScaleSheetLayoutView="120" workbookViewId="0"/>
  </sheetViews>
  <sheetFormatPr defaultColWidth="8.875" defaultRowHeight="14.25" x14ac:dyDescent="0.15"/>
  <cols>
    <col min="1" max="1" width="1.125" style="18" customWidth="1"/>
    <col min="2" max="2" width="6.25" style="308" customWidth="1"/>
    <col min="3" max="3" width="1.75" style="308" customWidth="1"/>
    <col min="4" max="4" width="16.75" style="18" customWidth="1"/>
    <col min="5" max="5" width="5.75" style="18" customWidth="1"/>
    <col min="6" max="6" width="3.375" style="18" customWidth="1"/>
    <col min="7" max="7" width="8" style="309" customWidth="1"/>
    <col min="8" max="8" width="6.5" style="309" customWidth="1"/>
    <col min="9" max="9" width="2.625" style="309" customWidth="1"/>
    <col min="10" max="13" width="5.625" style="309" hidden="1" customWidth="1"/>
    <col min="14" max="14" width="6.25" style="310" customWidth="1"/>
    <col min="15" max="15" width="3.25" style="310" customWidth="1"/>
    <col min="16" max="16" width="5.625" style="18" customWidth="1"/>
    <col min="17" max="17" width="3.25" style="18" customWidth="1"/>
    <col min="18" max="18" width="6" style="18" customWidth="1"/>
    <col min="19" max="19" width="2.75" style="18" customWidth="1"/>
    <col min="20" max="20" width="11.875" style="18" customWidth="1"/>
    <col min="21" max="21" width="10.25" style="18" customWidth="1"/>
    <col min="22" max="16384" width="8.875" style="18"/>
  </cols>
  <sheetData>
    <row r="1" spans="2:21" ht="7.5" customHeight="1" thickBot="1" x14ac:dyDescent="0.2"/>
    <row r="2" spans="2:21" ht="30" customHeight="1" thickTop="1" x14ac:dyDescent="0.55000000000000004">
      <c r="B2" s="311" t="s">
        <v>52</v>
      </c>
      <c r="C2" s="312"/>
      <c r="D2" s="313"/>
      <c r="E2" s="313"/>
      <c r="F2" s="313"/>
      <c r="G2" s="314"/>
      <c r="H2" s="314"/>
      <c r="I2" s="314"/>
      <c r="J2" s="314"/>
      <c r="K2" s="314"/>
      <c r="L2" s="314"/>
      <c r="M2" s="314"/>
      <c r="N2" s="315"/>
      <c r="O2" s="315"/>
      <c r="P2" s="313"/>
      <c r="Q2" s="313"/>
      <c r="R2" s="313"/>
      <c r="S2" s="313"/>
      <c r="T2" s="313"/>
      <c r="U2" s="316"/>
    </row>
    <row r="3" spans="2:21" ht="11.25" customHeight="1" x14ac:dyDescent="0.15">
      <c r="B3" s="317"/>
      <c r="C3" s="318"/>
      <c r="D3" s="319"/>
      <c r="E3" s="319"/>
      <c r="F3" s="319"/>
      <c r="G3" s="320"/>
      <c r="H3" s="320"/>
      <c r="I3" s="320"/>
      <c r="J3" s="320"/>
      <c r="K3" s="320"/>
      <c r="L3" s="320"/>
      <c r="M3" s="320"/>
      <c r="N3" s="321"/>
      <c r="O3" s="321"/>
      <c r="P3" s="319"/>
      <c r="Q3" s="319"/>
      <c r="R3" s="319"/>
      <c r="S3" s="319"/>
      <c r="T3" s="319"/>
      <c r="U3" s="322"/>
    </row>
    <row r="4" spans="2:21" s="323" customFormat="1" ht="15.75" customHeight="1" x14ac:dyDescent="0.15">
      <c r="B4" s="324" t="s">
        <v>150</v>
      </c>
      <c r="C4" s="325"/>
      <c r="D4" s="325"/>
      <c r="E4" s="325"/>
      <c r="F4" s="325"/>
      <c r="G4" s="325"/>
      <c r="H4" s="325"/>
      <c r="I4" s="325"/>
      <c r="J4" s="325"/>
      <c r="K4" s="325"/>
      <c r="L4" s="325"/>
      <c r="M4" s="325"/>
      <c r="N4" s="325"/>
      <c r="O4" s="325"/>
      <c r="P4" s="325"/>
      <c r="Q4" s="325"/>
      <c r="R4" s="325"/>
      <c r="S4" s="325"/>
      <c r="T4" s="325"/>
      <c r="U4" s="326"/>
    </row>
    <row r="5" spans="2:21" s="327" customFormat="1" ht="27" customHeight="1" x14ac:dyDescent="0.15">
      <c r="B5" s="631" t="s">
        <v>119</v>
      </c>
      <c r="C5" s="632"/>
      <c r="D5" s="632"/>
      <c r="E5" s="632"/>
      <c r="F5" s="632"/>
      <c r="G5" s="632"/>
      <c r="H5" s="632"/>
      <c r="I5" s="632"/>
      <c r="J5" s="632"/>
      <c r="K5" s="632"/>
      <c r="L5" s="632"/>
      <c r="M5" s="632"/>
      <c r="N5" s="632"/>
      <c r="O5" s="632"/>
      <c r="P5" s="632"/>
      <c r="Q5" s="632"/>
      <c r="R5" s="632"/>
      <c r="S5" s="632"/>
      <c r="T5" s="632"/>
      <c r="U5" s="633"/>
    </row>
    <row r="6" spans="2:21" s="328" customFormat="1" ht="8.25" customHeight="1" thickBot="1" x14ac:dyDescent="0.2">
      <c r="B6" s="324"/>
      <c r="C6" s="329"/>
      <c r="D6" s="329"/>
      <c r="E6" s="329"/>
      <c r="F6" s="329"/>
      <c r="G6" s="329"/>
      <c r="H6" s="329"/>
      <c r="I6" s="329"/>
      <c r="J6" s="329"/>
      <c r="K6" s="329"/>
      <c r="L6" s="329"/>
      <c r="M6" s="329"/>
      <c r="N6" s="329"/>
      <c r="O6" s="329"/>
      <c r="P6" s="329"/>
      <c r="Q6" s="329"/>
      <c r="R6" s="329"/>
      <c r="S6" s="329"/>
      <c r="T6" s="329"/>
      <c r="U6" s="330"/>
    </row>
    <row r="7" spans="2:21" s="331" customFormat="1" ht="15.75" customHeight="1" thickBot="1" x14ac:dyDescent="0.2">
      <c r="B7" s="332" t="s">
        <v>106</v>
      </c>
      <c r="C7" s="329"/>
      <c r="D7" s="329"/>
      <c r="E7" s="333"/>
      <c r="F7" s="333"/>
      <c r="G7" s="334"/>
      <c r="H7" s="329" t="s">
        <v>151</v>
      </c>
      <c r="I7" s="325"/>
      <c r="J7" s="325"/>
      <c r="K7" s="325"/>
      <c r="L7" s="325"/>
      <c r="M7" s="325"/>
      <c r="N7" s="335"/>
      <c r="O7" s="325"/>
      <c r="P7" s="336"/>
      <c r="Q7" s="336"/>
      <c r="R7" s="336"/>
      <c r="S7" s="336"/>
      <c r="T7" s="336"/>
      <c r="U7" s="337"/>
    </row>
    <row r="8" spans="2:21" s="331" customFormat="1" ht="15.75" customHeight="1" thickBot="1" x14ac:dyDescent="0.2">
      <c r="B8" s="332" t="s">
        <v>107</v>
      </c>
      <c r="C8" s="329"/>
      <c r="D8" s="329"/>
      <c r="E8" s="333"/>
      <c r="F8" s="333"/>
      <c r="G8" s="334"/>
      <c r="H8" s="329" t="s">
        <v>152</v>
      </c>
      <c r="I8" s="325"/>
      <c r="J8" s="325"/>
      <c r="K8" s="325"/>
      <c r="L8" s="325"/>
      <c r="M8" s="325"/>
      <c r="N8" s="325"/>
      <c r="O8" s="325"/>
      <c r="P8" s="336"/>
      <c r="Q8" s="336"/>
      <c r="R8" s="336"/>
      <c r="S8" s="336"/>
      <c r="T8" s="336"/>
      <c r="U8" s="337"/>
    </row>
    <row r="9" spans="2:21" s="331" customFormat="1" ht="15.75" customHeight="1" thickBot="1" x14ac:dyDescent="0.2">
      <c r="B9" s="332" t="s">
        <v>116</v>
      </c>
      <c r="C9" s="329"/>
      <c r="D9" s="329"/>
      <c r="E9" s="333"/>
      <c r="F9" s="333"/>
      <c r="G9" s="334"/>
      <c r="H9" s="329" t="s">
        <v>0</v>
      </c>
      <c r="I9" s="325"/>
      <c r="J9" s="325"/>
      <c r="K9" s="325"/>
      <c r="L9" s="325"/>
      <c r="M9" s="325"/>
      <c r="N9" s="325"/>
      <c r="O9" s="325"/>
      <c r="P9" s="336"/>
      <c r="Q9" s="336"/>
      <c r="R9" s="336"/>
      <c r="S9" s="336"/>
      <c r="T9" s="336"/>
      <c r="U9" s="337"/>
    </row>
    <row r="10" spans="2:21" s="327" customFormat="1" ht="27" customHeight="1" x14ac:dyDescent="0.15">
      <c r="B10" s="338" t="s">
        <v>153</v>
      </c>
      <c r="C10" s="336"/>
      <c r="D10" s="336"/>
      <c r="E10" s="336"/>
      <c r="F10" s="336"/>
      <c r="G10" s="336"/>
      <c r="H10" s="336"/>
      <c r="I10" s="336"/>
      <c r="J10" s="336"/>
      <c r="K10" s="336"/>
      <c r="L10" s="336"/>
      <c r="M10" s="336"/>
      <c r="N10" s="336"/>
      <c r="O10" s="336"/>
      <c r="P10" s="336"/>
      <c r="Q10" s="336"/>
      <c r="R10" s="336"/>
      <c r="S10" s="336"/>
      <c r="T10" s="336"/>
      <c r="U10" s="337"/>
    </row>
    <row r="11" spans="2:21" s="327" customFormat="1" ht="21" customHeight="1" x14ac:dyDescent="0.15">
      <c r="B11" s="339" t="s">
        <v>154</v>
      </c>
      <c r="C11" s="336"/>
      <c r="D11" s="336"/>
      <c r="E11" s="336"/>
      <c r="F11" s="336"/>
      <c r="G11" s="336"/>
      <c r="H11" s="336"/>
      <c r="I11" s="336"/>
      <c r="J11" s="336"/>
      <c r="K11" s="336"/>
      <c r="L11" s="336"/>
      <c r="M11" s="336"/>
      <c r="N11" s="336"/>
      <c r="O11" s="336"/>
      <c r="P11" s="336"/>
      <c r="Q11" s="336"/>
      <c r="R11" s="336"/>
      <c r="S11" s="336"/>
      <c r="T11" s="336"/>
      <c r="U11" s="337"/>
    </row>
    <row r="12" spans="2:21" s="327" customFormat="1" ht="15.75" customHeight="1" x14ac:dyDescent="0.15">
      <c r="B12" s="507" t="s">
        <v>139</v>
      </c>
      <c r="C12" s="336"/>
      <c r="D12" s="336"/>
      <c r="E12" s="336"/>
      <c r="F12" s="336"/>
      <c r="G12" s="336"/>
      <c r="H12" s="336"/>
      <c r="I12" s="336"/>
      <c r="J12" s="336"/>
      <c r="K12" s="336"/>
      <c r="L12" s="336"/>
      <c r="M12" s="336"/>
      <c r="N12" s="336"/>
      <c r="O12" s="336"/>
      <c r="P12" s="336"/>
      <c r="Q12" s="336"/>
      <c r="R12" s="336"/>
      <c r="S12" s="336"/>
      <c r="T12" s="336"/>
      <c r="U12" s="337"/>
    </row>
    <row r="13" spans="2:21" s="327" customFormat="1" ht="15.75" customHeight="1" x14ac:dyDescent="0.15">
      <c r="B13" s="339" t="s">
        <v>140</v>
      </c>
      <c r="C13" s="336"/>
      <c r="D13" s="336"/>
      <c r="E13" s="336"/>
      <c r="F13" s="336"/>
      <c r="G13" s="336"/>
      <c r="H13" s="336"/>
      <c r="I13" s="336"/>
      <c r="J13" s="336"/>
      <c r="K13" s="336"/>
      <c r="L13" s="336"/>
      <c r="M13" s="336"/>
      <c r="N13" s="336"/>
      <c r="O13" s="336"/>
      <c r="P13" s="336"/>
      <c r="Q13" s="336"/>
      <c r="R13" s="336"/>
      <c r="S13" s="336"/>
      <c r="T13" s="336"/>
      <c r="U13" s="337"/>
    </row>
    <row r="14" spans="2:21" s="327" customFormat="1" ht="15.75" customHeight="1" x14ac:dyDescent="0.15">
      <c r="B14" s="507" t="s">
        <v>141</v>
      </c>
      <c r="C14" s="336"/>
      <c r="D14" s="336"/>
      <c r="E14" s="336"/>
      <c r="F14" s="336"/>
      <c r="G14" s="336"/>
      <c r="H14" s="336"/>
      <c r="I14" s="336"/>
      <c r="J14" s="336"/>
      <c r="K14" s="336"/>
      <c r="L14" s="336"/>
      <c r="M14" s="336"/>
      <c r="N14" s="336"/>
      <c r="O14" s="336"/>
      <c r="P14" s="336"/>
      <c r="Q14" s="336"/>
      <c r="R14" s="336"/>
      <c r="S14" s="336"/>
      <c r="T14" s="336"/>
      <c r="U14" s="337"/>
    </row>
    <row r="15" spans="2:21" s="327" customFormat="1" ht="15.75" customHeight="1" x14ac:dyDescent="0.15">
      <c r="B15" s="507" t="s">
        <v>142</v>
      </c>
      <c r="C15" s="336"/>
      <c r="D15" s="336"/>
      <c r="E15" s="336"/>
      <c r="F15" s="336"/>
      <c r="G15" s="336"/>
      <c r="H15" s="336"/>
      <c r="I15" s="336"/>
      <c r="J15" s="336"/>
      <c r="K15" s="336"/>
      <c r="L15" s="336"/>
      <c r="M15" s="336"/>
      <c r="N15" s="336"/>
      <c r="O15" s="336"/>
      <c r="P15" s="336"/>
      <c r="Q15" s="336"/>
      <c r="R15" s="336"/>
      <c r="S15" s="336"/>
      <c r="T15" s="336"/>
      <c r="U15" s="337"/>
    </row>
    <row r="16" spans="2:21" s="327" customFormat="1" ht="15.75" customHeight="1" x14ac:dyDescent="0.15">
      <c r="B16" s="339" t="s">
        <v>143</v>
      </c>
      <c r="C16" s="336"/>
      <c r="D16" s="336"/>
      <c r="E16" s="336"/>
      <c r="F16" s="336"/>
      <c r="G16" s="336"/>
      <c r="H16" s="336"/>
      <c r="I16" s="336"/>
      <c r="J16" s="336"/>
      <c r="K16" s="336"/>
      <c r="L16" s="336"/>
      <c r="M16" s="336"/>
      <c r="N16" s="336"/>
      <c r="O16" s="336"/>
      <c r="P16" s="336"/>
      <c r="Q16" s="336"/>
      <c r="R16" s="336"/>
      <c r="S16" s="336"/>
      <c r="T16" s="336"/>
      <c r="U16" s="337"/>
    </row>
    <row r="17" spans="2:21" s="327" customFormat="1" ht="15.75" customHeight="1" x14ac:dyDescent="0.15">
      <c r="B17" s="507" t="s">
        <v>192</v>
      </c>
      <c r="C17" s="336"/>
      <c r="D17" s="336"/>
      <c r="E17" s="336"/>
      <c r="F17" s="336"/>
      <c r="G17" s="336"/>
      <c r="H17" s="336"/>
      <c r="I17" s="336"/>
      <c r="J17" s="336"/>
      <c r="K17" s="336"/>
      <c r="L17" s="336"/>
      <c r="M17" s="336"/>
      <c r="N17" s="336"/>
      <c r="O17" s="336"/>
      <c r="P17" s="336"/>
      <c r="Q17" s="336"/>
      <c r="R17" s="336"/>
      <c r="S17" s="336"/>
      <c r="T17" s="336"/>
      <c r="U17" s="337"/>
    </row>
    <row r="18" spans="2:21" s="327" customFormat="1" ht="15.75" customHeight="1" x14ac:dyDescent="0.15">
      <c r="B18" s="507" t="s">
        <v>193</v>
      </c>
      <c r="C18" s="336"/>
      <c r="D18" s="336"/>
      <c r="E18" s="336"/>
      <c r="F18" s="336"/>
      <c r="G18" s="336"/>
      <c r="H18" s="336"/>
      <c r="I18" s="336"/>
      <c r="J18" s="336"/>
      <c r="K18" s="336"/>
      <c r="L18" s="336"/>
      <c r="M18" s="336"/>
      <c r="N18" s="336"/>
      <c r="O18" s="336"/>
      <c r="P18" s="336"/>
      <c r="Q18" s="336"/>
      <c r="R18" s="336"/>
      <c r="S18" s="336"/>
      <c r="T18" s="336"/>
      <c r="U18" s="337"/>
    </row>
    <row r="19" spans="2:21" s="327" customFormat="1" ht="20.25" customHeight="1" x14ac:dyDescent="0.15">
      <c r="B19" s="339" t="s">
        <v>155</v>
      </c>
      <c r="C19" s="336"/>
      <c r="D19" s="336"/>
      <c r="E19" s="336"/>
      <c r="F19" s="336"/>
      <c r="G19" s="336"/>
      <c r="H19" s="336"/>
      <c r="I19" s="336"/>
      <c r="J19" s="336"/>
      <c r="K19" s="336"/>
      <c r="L19" s="336"/>
      <c r="M19" s="336"/>
      <c r="N19" s="336"/>
      <c r="O19" s="336"/>
      <c r="P19" s="336"/>
      <c r="Q19" s="336"/>
      <c r="R19" s="336"/>
      <c r="S19" s="336"/>
      <c r="T19" s="336"/>
      <c r="U19" s="337"/>
    </row>
    <row r="20" spans="2:21" s="327" customFormat="1" ht="21" customHeight="1" x14ac:dyDescent="0.15">
      <c r="B20" s="339" t="s">
        <v>156</v>
      </c>
      <c r="C20" s="336"/>
      <c r="D20" s="336"/>
      <c r="E20" s="336"/>
      <c r="F20" s="336"/>
      <c r="G20" s="336"/>
      <c r="H20" s="336"/>
      <c r="I20" s="336"/>
      <c r="J20" s="336"/>
      <c r="K20" s="336"/>
      <c r="L20" s="336"/>
      <c r="M20" s="336"/>
      <c r="N20" s="336"/>
      <c r="O20" s="336"/>
      <c r="P20" s="336"/>
      <c r="Q20" s="336"/>
      <c r="R20" s="336"/>
      <c r="S20" s="336"/>
      <c r="T20" s="336"/>
      <c r="U20" s="337"/>
    </row>
    <row r="21" spans="2:21" s="327" customFormat="1" ht="15.75" customHeight="1" x14ac:dyDescent="0.15">
      <c r="B21" s="507" t="s">
        <v>145</v>
      </c>
      <c r="C21" s="336"/>
      <c r="D21" s="336"/>
      <c r="E21" s="336"/>
      <c r="F21" s="336"/>
      <c r="G21" s="336"/>
      <c r="H21" s="336"/>
      <c r="I21" s="336"/>
      <c r="J21" s="336"/>
      <c r="K21" s="336"/>
      <c r="L21" s="336"/>
      <c r="M21" s="336"/>
      <c r="N21" s="336"/>
      <c r="O21" s="336"/>
      <c r="P21" s="336"/>
      <c r="Q21" s="336"/>
      <c r="R21" s="336"/>
      <c r="S21" s="336"/>
      <c r="T21" s="336"/>
      <c r="U21" s="337"/>
    </row>
    <row r="22" spans="2:21" s="327" customFormat="1" ht="21" customHeight="1" x14ac:dyDescent="0.15">
      <c r="B22" s="339" t="s">
        <v>157</v>
      </c>
      <c r="C22" s="336"/>
      <c r="D22" s="336"/>
      <c r="E22" s="336"/>
      <c r="F22" s="336"/>
      <c r="G22" s="336"/>
      <c r="H22" s="336"/>
      <c r="I22" s="336"/>
      <c r="J22" s="336"/>
      <c r="K22" s="336"/>
      <c r="L22" s="336"/>
      <c r="M22" s="336"/>
      <c r="N22" s="336"/>
      <c r="O22" s="336"/>
      <c r="P22" s="336"/>
      <c r="Q22" s="336"/>
      <c r="R22" s="336"/>
      <c r="S22" s="336"/>
      <c r="T22" s="336"/>
      <c r="U22" s="337"/>
    </row>
    <row r="23" spans="2:21" s="327" customFormat="1" ht="21" customHeight="1" x14ac:dyDescent="0.15">
      <c r="B23" s="634" t="s">
        <v>190</v>
      </c>
      <c r="C23" s="635"/>
      <c r="D23" s="635"/>
      <c r="E23" s="635"/>
      <c r="F23" s="635"/>
      <c r="G23" s="635"/>
      <c r="H23" s="635"/>
      <c r="I23" s="635"/>
      <c r="J23" s="635"/>
      <c r="K23" s="635"/>
      <c r="L23" s="635"/>
      <c r="M23" s="635"/>
      <c r="N23" s="635"/>
      <c r="O23" s="635"/>
      <c r="P23" s="635"/>
      <c r="Q23" s="635"/>
      <c r="R23" s="635"/>
      <c r="S23" s="635"/>
      <c r="T23" s="635"/>
      <c r="U23" s="340"/>
    </row>
    <row r="24" spans="2:21" s="327" customFormat="1" ht="15.75" customHeight="1" x14ac:dyDescent="0.15">
      <c r="B24" s="634" t="s">
        <v>128</v>
      </c>
      <c r="C24" s="635"/>
      <c r="D24" s="635"/>
      <c r="E24" s="635"/>
      <c r="F24" s="635"/>
      <c r="G24" s="635"/>
      <c r="H24" s="635"/>
      <c r="I24" s="635"/>
      <c r="J24" s="635"/>
      <c r="K24" s="635"/>
      <c r="L24" s="635"/>
      <c r="M24" s="635"/>
      <c r="N24" s="635"/>
      <c r="O24" s="635"/>
      <c r="P24" s="635"/>
      <c r="Q24" s="635"/>
      <c r="R24" s="635"/>
      <c r="S24" s="635"/>
      <c r="T24" s="635"/>
      <c r="U24" s="636"/>
    </row>
    <row r="25" spans="2:21" s="327" customFormat="1" ht="27" customHeight="1" x14ac:dyDescent="0.15">
      <c r="B25" s="637" t="s">
        <v>148</v>
      </c>
      <c r="C25" s="638"/>
      <c r="D25" s="638"/>
      <c r="E25" s="638"/>
      <c r="F25" s="638"/>
      <c r="G25" s="638"/>
      <c r="H25" s="638"/>
      <c r="I25" s="638"/>
      <c r="J25" s="638"/>
      <c r="K25" s="638"/>
      <c r="L25" s="638"/>
      <c r="M25" s="638"/>
      <c r="N25" s="638"/>
      <c r="O25" s="638"/>
      <c r="P25" s="638"/>
      <c r="Q25" s="638"/>
      <c r="R25" s="638"/>
      <c r="S25" s="638"/>
      <c r="T25" s="638"/>
      <c r="U25" s="639"/>
    </row>
    <row r="26" spans="2:21" s="327" customFormat="1" ht="15.75" customHeight="1" x14ac:dyDescent="0.15">
      <c r="B26" s="640" t="s">
        <v>149</v>
      </c>
      <c r="C26" s="641"/>
      <c r="D26" s="641"/>
      <c r="E26" s="641"/>
      <c r="F26" s="641"/>
      <c r="G26" s="641"/>
      <c r="H26" s="641"/>
      <c r="I26" s="641"/>
      <c r="J26" s="641"/>
      <c r="K26" s="641"/>
      <c r="L26" s="641"/>
      <c r="M26" s="641"/>
      <c r="N26" s="641"/>
      <c r="O26" s="641"/>
      <c r="P26" s="641"/>
      <c r="Q26" s="641"/>
      <c r="R26" s="641"/>
      <c r="S26" s="641"/>
      <c r="T26" s="641"/>
      <c r="U26" s="642"/>
    </row>
    <row r="27" spans="2:21" s="327" customFormat="1" ht="27" customHeight="1" x14ac:dyDescent="0.15">
      <c r="B27" s="341" t="s">
        <v>158</v>
      </c>
      <c r="C27" s="342"/>
      <c r="D27" s="342"/>
      <c r="E27" s="342"/>
      <c r="F27" s="343"/>
      <c r="G27" s="343"/>
      <c r="H27" s="343"/>
      <c r="I27" s="343"/>
      <c r="J27" s="343"/>
      <c r="K27" s="343"/>
      <c r="L27" s="343"/>
      <c r="M27" s="343"/>
      <c r="N27" s="343"/>
      <c r="O27" s="343"/>
      <c r="P27" s="343"/>
      <c r="Q27" s="343"/>
      <c r="R27" s="343"/>
      <c r="S27" s="343"/>
      <c r="T27" s="343"/>
      <c r="U27" s="344"/>
    </row>
    <row r="28" spans="2:21" s="327" customFormat="1" ht="21.75" customHeight="1" x14ac:dyDescent="0.15">
      <c r="B28" s="345" t="s">
        <v>171</v>
      </c>
      <c r="C28" s="343"/>
      <c r="D28" s="343"/>
      <c r="E28" s="343"/>
      <c r="F28" s="343"/>
      <c r="G28" s="343"/>
      <c r="H28" s="343"/>
      <c r="I28" s="343"/>
      <c r="J28" s="343"/>
      <c r="K28" s="343"/>
      <c r="L28" s="343"/>
      <c r="M28" s="343"/>
      <c r="N28" s="343"/>
      <c r="O28" s="343"/>
      <c r="P28" s="343"/>
      <c r="Q28" s="343"/>
      <c r="R28" s="343"/>
      <c r="S28" s="343"/>
      <c r="T28" s="343"/>
      <c r="U28" s="344"/>
    </row>
    <row r="29" spans="2:21" s="327" customFormat="1" ht="9.75" customHeight="1" thickBot="1" x14ac:dyDescent="0.2">
      <c r="B29" s="345"/>
      <c r="C29" s="343"/>
      <c r="D29" s="343"/>
      <c r="E29" s="343"/>
      <c r="F29" s="343"/>
      <c r="G29" s="343"/>
      <c r="H29" s="343"/>
      <c r="I29" s="343"/>
      <c r="J29" s="343"/>
      <c r="K29" s="343"/>
      <c r="L29" s="343"/>
      <c r="M29" s="343"/>
      <c r="N29" s="343"/>
      <c r="O29" s="343"/>
      <c r="P29" s="343"/>
      <c r="Q29" s="343"/>
      <c r="R29" s="343"/>
      <c r="S29" s="343"/>
      <c r="T29" s="343"/>
      <c r="U29" s="344"/>
    </row>
    <row r="30" spans="2:21" s="328" customFormat="1" ht="18.75" customHeight="1" thickBot="1" x14ac:dyDescent="0.2">
      <c r="B30" s="324"/>
      <c r="C30" s="329"/>
      <c r="D30" s="346"/>
      <c r="E30" s="347"/>
      <c r="F30" s="348" t="s">
        <v>114</v>
      </c>
      <c r="G30" s="621" t="str">
        <f>IF(ISBLANK(G7),"",SUM(T50+T75+T132+T196+T157+T172+T187+T102+T117))</f>
        <v/>
      </c>
      <c r="H30" s="622"/>
      <c r="I30" s="349"/>
      <c r="J30" s="350"/>
      <c r="K30" s="349"/>
      <c r="L30" s="349"/>
      <c r="M30" s="349"/>
      <c r="N30" s="351"/>
      <c r="O30" s="351"/>
      <c r="P30" s="333"/>
      <c r="Q30" s="333"/>
      <c r="R30" s="333" t="s">
        <v>188</v>
      </c>
      <c r="S30" s="333"/>
      <c r="T30" s="333"/>
      <c r="U30" s="352"/>
    </row>
    <row r="31" spans="2:21" s="353" customFormat="1" ht="18.75" customHeight="1" thickBot="1" x14ac:dyDescent="0.2">
      <c r="B31" s="324"/>
      <c r="C31" s="329"/>
      <c r="D31" s="346"/>
      <c r="E31" s="347"/>
      <c r="F31" s="348" t="s">
        <v>115</v>
      </c>
      <c r="G31" s="621" t="str">
        <f>IF(ISBLANK(G9),"",G30/G9)</f>
        <v/>
      </c>
      <c r="H31" s="622"/>
      <c r="I31" s="349"/>
      <c r="J31" s="350"/>
      <c r="K31" s="349"/>
      <c r="L31" s="349"/>
      <c r="M31" s="349"/>
      <c r="N31" s="351"/>
      <c r="O31" s="351"/>
      <c r="P31" s="333"/>
      <c r="Q31" s="333"/>
      <c r="R31" s="333"/>
      <c r="S31" s="333"/>
      <c r="T31" s="333"/>
      <c r="U31" s="352"/>
    </row>
    <row r="32" spans="2:21" ht="9.6" customHeight="1" thickBot="1" x14ac:dyDescent="0.2">
      <c r="B32" s="354"/>
      <c r="C32" s="355"/>
      <c r="D32" s="356"/>
      <c r="E32" s="356"/>
      <c r="F32" s="356"/>
      <c r="G32" s="357"/>
      <c r="H32" s="357"/>
      <c r="I32" s="357"/>
      <c r="J32" s="357"/>
      <c r="K32" s="357"/>
      <c r="L32" s="357"/>
      <c r="M32" s="357"/>
      <c r="N32" s="358"/>
      <c r="O32" s="358"/>
      <c r="P32" s="356"/>
      <c r="Q32" s="356"/>
      <c r="R32" s="356"/>
      <c r="S32" s="356"/>
      <c r="T32" s="356"/>
      <c r="U32" s="359"/>
    </row>
    <row r="33" spans="2:21" ht="15" customHeight="1" thickTop="1" thickBot="1" x14ac:dyDescent="0.2"/>
    <row r="34" spans="2:21" s="360" customFormat="1" ht="16.899999999999999" customHeight="1" thickBot="1" x14ac:dyDescent="0.2">
      <c r="B34" s="623" t="s">
        <v>166</v>
      </c>
      <c r="C34" s="624" t="s">
        <v>159</v>
      </c>
      <c r="D34" s="624"/>
      <c r="E34" s="361">
        <v>13.5</v>
      </c>
      <c r="F34" s="362" t="s">
        <v>1</v>
      </c>
      <c r="G34" s="363" t="s">
        <v>160</v>
      </c>
      <c r="H34" s="625" t="s">
        <v>108</v>
      </c>
      <c r="I34" s="626"/>
      <c r="J34" s="364"/>
      <c r="K34" s="364"/>
      <c r="L34" s="364"/>
      <c r="M34" s="365"/>
      <c r="N34" s="627" t="s">
        <v>5</v>
      </c>
      <c r="O34" s="628"/>
      <c r="P34" s="629" t="s">
        <v>6</v>
      </c>
      <c r="Q34" s="630"/>
      <c r="R34" s="643" t="s">
        <v>3</v>
      </c>
      <c r="S34" s="644"/>
      <c r="T34" s="647" t="s">
        <v>117</v>
      </c>
      <c r="U34" s="649" t="s">
        <v>175</v>
      </c>
    </row>
    <row r="35" spans="2:21" s="360" customFormat="1" ht="16.5" customHeight="1" thickBot="1" x14ac:dyDescent="0.2">
      <c r="B35" s="623"/>
      <c r="C35" s="366"/>
      <c r="D35" s="367" t="s">
        <v>7</v>
      </c>
      <c r="E35" s="367"/>
      <c r="F35" s="368"/>
      <c r="G35" s="369" t="s">
        <v>54</v>
      </c>
      <c r="H35" s="651" t="s">
        <v>161</v>
      </c>
      <c r="I35" s="652"/>
      <c r="J35" s="364"/>
      <c r="K35" s="364"/>
      <c r="L35" s="364"/>
      <c r="M35" s="365"/>
      <c r="N35" s="370">
        <f>E34*G7*G8</f>
        <v>0</v>
      </c>
      <c r="O35" s="371" t="s">
        <v>1</v>
      </c>
      <c r="P35" s="653" t="s">
        <v>8</v>
      </c>
      <c r="Q35" s="654"/>
      <c r="R35" s="645"/>
      <c r="S35" s="646"/>
      <c r="T35" s="648"/>
      <c r="U35" s="650"/>
    </row>
    <row r="36" spans="2:21" s="140" customFormat="1" ht="18" customHeight="1" thickBot="1" x14ac:dyDescent="0.2">
      <c r="B36" s="372">
        <v>1</v>
      </c>
      <c r="C36" s="373"/>
      <c r="D36" s="374" t="s">
        <v>191</v>
      </c>
      <c r="E36" s="374"/>
      <c r="F36" s="373"/>
      <c r="G36" s="375">
        <v>266</v>
      </c>
      <c r="H36" s="376">
        <v>70</v>
      </c>
      <c r="I36" s="377" t="s">
        <v>10</v>
      </c>
      <c r="J36" s="378">
        <f t="shared" ref="J36:J49" si="0">$E$34</f>
        <v>13.5</v>
      </c>
      <c r="K36" s="379">
        <f>$G$8</f>
        <v>0</v>
      </c>
      <c r="L36" s="380">
        <f>$G$7</f>
        <v>0</v>
      </c>
      <c r="M36" s="381">
        <f>$G$9</f>
        <v>0</v>
      </c>
      <c r="N36" s="382">
        <f t="shared" ref="N36:N49" si="1">IF(H36&gt;0, H36*0.01*J36*K36*L36,"")</f>
        <v>0</v>
      </c>
      <c r="O36" s="383" t="str">
        <f>IF(ISBLANK(H36),"","kg")</f>
        <v>kg</v>
      </c>
      <c r="P36" s="384">
        <v>30</v>
      </c>
      <c r="Q36" s="385" t="str">
        <f>IF(ISBLANK(H36),"","kg")</f>
        <v>kg</v>
      </c>
      <c r="R36" s="386">
        <f t="shared" ref="R36:R49" si="2">IF(ISBLANK(H36),"",N36-P36)</f>
        <v>-30</v>
      </c>
      <c r="S36" s="387" t="str">
        <f>IF(ISBLANK(H36),"",O36)</f>
        <v>kg</v>
      </c>
      <c r="T36" s="388">
        <f t="shared" ref="T36:T49" si="3">IF(ISBLANK(H36),"",(N36-P36)*G36)</f>
        <v>-7980</v>
      </c>
      <c r="U36" s="389" t="e">
        <f>IF(ISBLANK(H36),"",T36/M36)</f>
        <v>#DIV/0!</v>
      </c>
    </row>
    <row r="37" spans="2:21" s="140" customFormat="1" ht="18" customHeight="1" thickBot="1" x14ac:dyDescent="0.2">
      <c r="B37" s="372">
        <v>2</v>
      </c>
      <c r="C37" s="373"/>
      <c r="D37" s="374" t="s">
        <v>181</v>
      </c>
      <c r="E37" s="374"/>
      <c r="F37" s="373"/>
      <c r="G37" s="375"/>
      <c r="H37" s="376"/>
      <c r="I37" s="377" t="s">
        <v>10</v>
      </c>
      <c r="J37" s="378">
        <f t="shared" si="0"/>
        <v>13.5</v>
      </c>
      <c r="K37" s="390">
        <f>$G$8</f>
        <v>0</v>
      </c>
      <c r="L37" s="380">
        <f>$G$7</f>
        <v>0</v>
      </c>
      <c r="M37" s="381">
        <f>$G$9</f>
        <v>0</v>
      </c>
      <c r="N37" s="382" t="str">
        <f t="shared" si="1"/>
        <v/>
      </c>
      <c r="O37" s="383" t="str">
        <f t="shared" ref="O37:O49" si="4">IF(ISBLANK(H37),"","kg")</f>
        <v/>
      </c>
      <c r="P37" s="384"/>
      <c r="Q37" s="385" t="str">
        <f t="shared" ref="Q37:Q49" si="5">IF(ISBLANK(H37),"","kg")</f>
        <v/>
      </c>
      <c r="R37" s="386" t="str">
        <f t="shared" si="2"/>
        <v/>
      </c>
      <c r="S37" s="391" t="str">
        <f t="shared" ref="S37:S49" si="6">IF(ISBLANK(H37),"",O37)</f>
        <v/>
      </c>
      <c r="T37" s="388" t="str">
        <f t="shared" si="3"/>
        <v/>
      </c>
      <c r="U37" s="392" t="str">
        <f t="shared" ref="U37:U49" si="7">IF(ISBLANK(H37),"",T37/M37)</f>
        <v/>
      </c>
    </row>
    <row r="38" spans="2:21" s="140" customFormat="1" ht="18" customHeight="1" thickBot="1" x14ac:dyDescent="0.2">
      <c r="B38" s="372">
        <v>3</v>
      </c>
      <c r="C38" s="373"/>
      <c r="D38" s="374" t="s">
        <v>182</v>
      </c>
      <c r="E38" s="374"/>
      <c r="F38" s="373"/>
      <c r="G38" s="375"/>
      <c r="H38" s="376"/>
      <c r="I38" s="377" t="s">
        <v>10</v>
      </c>
      <c r="J38" s="378">
        <f t="shared" si="0"/>
        <v>13.5</v>
      </c>
      <c r="K38" s="390">
        <f>$G$8</f>
        <v>0</v>
      </c>
      <c r="L38" s="380">
        <f>$G$7</f>
        <v>0</v>
      </c>
      <c r="M38" s="381">
        <f>$G$9</f>
        <v>0</v>
      </c>
      <c r="N38" s="382" t="str">
        <f t="shared" si="1"/>
        <v/>
      </c>
      <c r="O38" s="383" t="str">
        <f t="shared" si="4"/>
        <v/>
      </c>
      <c r="P38" s="384"/>
      <c r="Q38" s="385" t="str">
        <f t="shared" si="5"/>
        <v/>
      </c>
      <c r="R38" s="386" t="str">
        <f t="shared" si="2"/>
        <v/>
      </c>
      <c r="S38" s="391" t="str">
        <f t="shared" si="6"/>
        <v/>
      </c>
      <c r="T38" s="388" t="str">
        <f t="shared" si="3"/>
        <v/>
      </c>
      <c r="U38" s="392" t="str">
        <f t="shared" si="7"/>
        <v/>
      </c>
    </row>
    <row r="39" spans="2:21" s="140" customFormat="1" ht="18" customHeight="1" thickBot="1" x14ac:dyDescent="0.2">
      <c r="B39" s="372">
        <v>4</v>
      </c>
      <c r="C39" s="373"/>
      <c r="D39" s="374" t="s">
        <v>183</v>
      </c>
      <c r="E39" s="374"/>
      <c r="F39" s="373"/>
      <c r="G39" s="393"/>
      <c r="H39" s="394"/>
      <c r="I39" s="377" t="s">
        <v>10</v>
      </c>
      <c r="J39" s="378">
        <f t="shared" si="0"/>
        <v>13.5</v>
      </c>
      <c r="K39" s="390">
        <f>$G$8</f>
        <v>0</v>
      </c>
      <c r="L39" s="380">
        <f>$G$7</f>
        <v>0</v>
      </c>
      <c r="M39" s="381">
        <f>$G$9</f>
        <v>0</v>
      </c>
      <c r="N39" s="382" t="str">
        <f t="shared" si="1"/>
        <v/>
      </c>
      <c r="O39" s="383" t="str">
        <f t="shared" si="4"/>
        <v/>
      </c>
      <c r="P39" s="384"/>
      <c r="Q39" s="385" t="str">
        <f t="shared" si="5"/>
        <v/>
      </c>
      <c r="R39" s="386" t="str">
        <f t="shared" si="2"/>
        <v/>
      </c>
      <c r="S39" s="391" t="str">
        <f t="shared" si="6"/>
        <v/>
      </c>
      <c r="T39" s="388" t="str">
        <f t="shared" si="3"/>
        <v/>
      </c>
      <c r="U39" s="392" t="str">
        <f t="shared" si="7"/>
        <v/>
      </c>
    </row>
    <row r="40" spans="2:21" s="140" customFormat="1" ht="18" customHeight="1" thickBot="1" x14ac:dyDescent="0.2">
      <c r="B40" s="372">
        <v>5</v>
      </c>
      <c r="C40" s="395"/>
      <c r="D40" s="374" t="s">
        <v>184</v>
      </c>
      <c r="E40" s="374"/>
      <c r="F40" s="373"/>
      <c r="G40" s="375"/>
      <c r="H40" s="376"/>
      <c r="I40" s="377" t="s">
        <v>10</v>
      </c>
      <c r="J40" s="378">
        <f t="shared" si="0"/>
        <v>13.5</v>
      </c>
      <c r="K40" s="390">
        <f>$G$8</f>
        <v>0</v>
      </c>
      <c r="L40" s="380">
        <f>$G$7</f>
        <v>0</v>
      </c>
      <c r="M40" s="381">
        <f>$G$9</f>
        <v>0</v>
      </c>
      <c r="N40" s="382" t="str">
        <f t="shared" si="1"/>
        <v/>
      </c>
      <c r="O40" s="383" t="str">
        <f t="shared" si="4"/>
        <v/>
      </c>
      <c r="P40" s="384"/>
      <c r="Q40" s="385" t="str">
        <f t="shared" si="5"/>
        <v/>
      </c>
      <c r="R40" s="386" t="str">
        <f t="shared" si="2"/>
        <v/>
      </c>
      <c r="S40" s="391" t="str">
        <f t="shared" si="6"/>
        <v/>
      </c>
      <c r="T40" s="388" t="str">
        <f t="shared" si="3"/>
        <v/>
      </c>
      <c r="U40" s="392" t="str">
        <f t="shared" si="7"/>
        <v/>
      </c>
    </row>
    <row r="41" spans="2:21" s="140" customFormat="1" ht="18" customHeight="1" thickBot="1" x14ac:dyDescent="0.2">
      <c r="B41" s="372">
        <v>6</v>
      </c>
      <c r="C41" s="373"/>
      <c r="D41" s="374"/>
      <c r="E41" s="374"/>
      <c r="F41" s="373"/>
      <c r="G41" s="375"/>
      <c r="H41" s="376"/>
      <c r="I41" s="377" t="s">
        <v>10</v>
      </c>
      <c r="J41" s="378">
        <f t="shared" si="0"/>
        <v>13.5</v>
      </c>
      <c r="K41" s="390">
        <f t="shared" ref="K41:K48" si="8">$G$8</f>
        <v>0</v>
      </c>
      <c r="L41" s="380">
        <f t="shared" ref="L41:L48" si="9">$G$7</f>
        <v>0</v>
      </c>
      <c r="M41" s="381">
        <f t="shared" ref="M41:M48" si="10">$G$9</f>
        <v>0</v>
      </c>
      <c r="N41" s="382" t="str">
        <f t="shared" si="1"/>
        <v/>
      </c>
      <c r="O41" s="383" t="str">
        <f t="shared" si="4"/>
        <v/>
      </c>
      <c r="P41" s="384"/>
      <c r="Q41" s="385" t="str">
        <f t="shared" si="5"/>
        <v/>
      </c>
      <c r="R41" s="386" t="str">
        <f t="shared" si="2"/>
        <v/>
      </c>
      <c r="S41" s="391" t="str">
        <f t="shared" si="6"/>
        <v/>
      </c>
      <c r="T41" s="388"/>
      <c r="U41" s="392"/>
    </row>
    <row r="42" spans="2:21" s="140" customFormat="1" ht="18" customHeight="1" thickBot="1" x14ac:dyDescent="0.2">
      <c r="B42" s="372">
        <v>7</v>
      </c>
      <c r="C42" s="373"/>
      <c r="D42" s="374"/>
      <c r="E42" s="374"/>
      <c r="F42" s="373"/>
      <c r="G42" s="375"/>
      <c r="H42" s="376"/>
      <c r="I42" s="377" t="s">
        <v>10</v>
      </c>
      <c r="J42" s="378">
        <f t="shared" si="0"/>
        <v>13.5</v>
      </c>
      <c r="K42" s="390">
        <f t="shared" si="8"/>
        <v>0</v>
      </c>
      <c r="L42" s="380">
        <f t="shared" si="9"/>
        <v>0</v>
      </c>
      <c r="M42" s="381">
        <f t="shared" si="10"/>
        <v>0</v>
      </c>
      <c r="N42" s="382" t="str">
        <f t="shared" si="1"/>
        <v/>
      </c>
      <c r="O42" s="383" t="str">
        <f t="shared" si="4"/>
        <v/>
      </c>
      <c r="P42" s="384"/>
      <c r="Q42" s="385" t="str">
        <f t="shared" si="5"/>
        <v/>
      </c>
      <c r="R42" s="386" t="str">
        <f t="shared" si="2"/>
        <v/>
      </c>
      <c r="S42" s="391" t="str">
        <f t="shared" si="6"/>
        <v/>
      </c>
      <c r="T42" s="388"/>
      <c r="U42" s="392"/>
    </row>
    <row r="43" spans="2:21" s="140" customFormat="1" ht="18" customHeight="1" thickBot="1" x14ac:dyDescent="0.2">
      <c r="B43" s="372">
        <v>8</v>
      </c>
      <c r="C43" s="373"/>
      <c r="D43" s="374"/>
      <c r="E43" s="374"/>
      <c r="F43" s="373"/>
      <c r="G43" s="375"/>
      <c r="H43" s="376"/>
      <c r="I43" s="377" t="s">
        <v>10</v>
      </c>
      <c r="J43" s="378">
        <f t="shared" si="0"/>
        <v>13.5</v>
      </c>
      <c r="K43" s="390">
        <f t="shared" si="8"/>
        <v>0</v>
      </c>
      <c r="L43" s="380">
        <f t="shared" si="9"/>
        <v>0</v>
      </c>
      <c r="M43" s="381">
        <f t="shared" si="10"/>
        <v>0</v>
      </c>
      <c r="N43" s="382" t="str">
        <f t="shared" si="1"/>
        <v/>
      </c>
      <c r="O43" s="383" t="str">
        <f t="shared" si="4"/>
        <v/>
      </c>
      <c r="P43" s="384"/>
      <c r="Q43" s="385" t="str">
        <f t="shared" si="5"/>
        <v/>
      </c>
      <c r="R43" s="386" t="str">
        <f t="shared" si="2"/>
        <v/>
      </c>
      <c r="S43" s="391" t="str">
        <f t="shared" si="6"/>
        <v/>
      </c>
      <c r="T43" s="388"/>
      <c r="U43" s="392"/>
    </row>
    <row r="44" spans="2:21" s="140" customFormat="1" ht="18" customHeight="1" thickBot="1" x14ac:dyDescent="0.2">
      <c r="B44" s="372">
        <v>9</v>
      </c>
      <c r="C44" s="373"/>
      <c r="D44" s="374"/>
      <c r="E44" s="374"/>
      <c r="F44" s="373"/>
      <c r="G44" s="375"/>
      <c r="H44" s="376"/>
      <c r="I44" s="377" t="s">
        <v>10</v>
      </c>
      <c r="J44" s="378">
        <f t="shared" si="0"/>
        <v>13.5</v>
      </c>
      <c r="K44" s="390">
        <f t="shared" si="8"/>
        <v>0</v>
      </c>
      <c r="L44" s="380">
        <f t="shared" si="9"/>
        <v>0</v>
      </c>
      <c r="M44" s="381">
        <f t="shared" si="10"/>
        <v>0</v>
      </c>
      <c r="N44" s="382" t="str">
        <f t="shared" si="1"/>
        <v/>
      </c>
      <c r="O44" s="383" t="str">
        <f t="shared" si="4"/>
        <v/>
      </c>
      <c r="P44" s="384"/>
      <c r="Q44" s="385" t="str">
        <f t="shared" si="5"/>
        <v/>
      </c>
      <c r="R44" s="386" t="str">
        <f t="shared" si="2"/>
        <v/>
      </c>
      <c r="S44" s="391" t="str">
        <f t="shared" si="6"/>
        <v/>
      </c>
      <c r="T44" s="388" t="str">
        <f t="shared" si="3"/>
        <v/>
      </c>
      <c r="U44" s="392" t="str">
        <f t="shared" si="7"/>
        <v/>
      </c>
    </row>
    <row r="45" spans="2:21" s="140" customFormat="1" ht="18" customHeight="1" thickBot="1" x14ac:dyDescent="0.2">
      <c r="B45" s="372">
        <v>10</v>
      </c>
      <c r="C45" s="373"/>
      <c r="D45" s="374"/>
      <c r="E45" s="374"/>
      <c r="F45" s="373"/>
      <c r="G45" s="375"/>
      <c r="H45" s="376"/>
      <c r="I45" s="377" t="s">
        <v>10</v>
      </c>
      <c r="J45" s="378">
        <f t="shared" si="0"/>
        <v>13.5</v>
      </c>
      <c r="K45" s="390">
        <f t="shared" si="8"/>
        <v>0</v>
      </c>
      <c r="L45" s="380">
        <f t="shared" si="9"/>
        <v>0</v>
      </c>
      <c r="M45" s="381">
        <f t="shared" si="10"/>
        <v>0</v>
      </c>
      <c r="N45" s="382" t="str">
        <f t="shared" si="1"/>
        <v/>
      </c>
      <c r="O45" s="383" t="str">
        <f t="shared" si="4"/>
        <v/>
      </c>
      <c r="P45" s="384"/>
      <c r="Q45" s="385" t="str">
        <f t="shared" si="5"/>
        <v/>
      </c>
      <c r="R45" s="386" t="str">
        <f t="shared" si="2"/>
        <v/>
      </c>
      <c r="S45" s="391" t="str">
        <f t="shared" si="6"/>
        <v/>
      </c>
      <c r="T45" s="388" t="str">
        <f t="shared" si="3"/>
        <v/>
      </c>
      <c r="U45" s="392" t="str">
        <f t="shared" si="7"/>
        <v/>
      </c>
    </row>
    <row r="46" spans="2:21" s="140" customFormat="1" ht="18" customHeight="1" thickBot="1" x14ac:dyDescent="0.2">
      <c r="B46" s="372">
        <v>11</v>
      </c>
      <c r="C46" s="373"/>
      <c r="D46" s="374"/>
      <c r="E46" s="374"/>
      <c r="F46" s="373"/>
      <c r="G46" s="375"/>
      <c r="H46" s="376"/>
      <c r="I46" s="377" t="s">
        <v>10</v>
      </c>
      <c r="J46" s="378">
        <f t="shared" si="0"/>
        <v>13.5</v>
      </c>
      <c r="K46" s="390">
        <f t="shared" si="8"/>
        <v>0</v>
      </c>
      <c r="L46" s="380">
        <f t="shared" si="9"/>
        <v>0</v>
      </c>
      <c r="M46" s="381">
        <f t="shared" si="10"/>
        <v>0</v>
      </c>
      <c r="N46" s="382" t="str">
        <f t="shared" si="1"/>
        <v/>
      </c>
      <c r="O46" s="383" t="str">
        <f t="shared" si="4"/>
        <v/>
      </c>
      <c r="P46" s="384"/>
      <c r="Q46" s="385" t="str">
        <f t="shared" si="5"/>
        <v/>
      </c>
      <c r="R46" s="386" t="str">
        <f t="shared" si="2"/>
        <v/>
      </c>
      <c r="S46" s="391" t="str">
        <f t="shared" si="6"/>
        <v/>
      </c>
      <c r="T46" s="388" t="str">
        <f t="shared" si="3"/>
        <v/>
      </c>
      <c r="U46" s="392" t="str">
        <f t="shared" si="7"/>
        <v/>
      </c>
    </row>
    <row r="47" spans="2:21" s="140" customFormat="1" ht="18" customHeight="1" thickBot="1" x14ac:dyDescent="0.2">
      <c r="B47" s="372">
        <v>12</v>
      </c>
      <c r="C47" s="373"/>
      <c r="D47" s="374"/>
      <c r="E47" s="374"/>
      <c r="F47" s="373"/>
      <c r="G47" s="375"/>
      <c r="H47" s="376"/>
      <c r="I47" s="377" t="s">
        <v>10</v>
      </c>
      <c r="J47" s="378">
        <f t="shared" si="0"/>
        <v>13.5</v>
      </c>
      <c r="K47" s="390">
        <f t="shared" si="8"/>
        <v>0</v>
      </c>
      <c r="L47" s="380">
        <f t="shared" si="9"/>
        <v>0</v>
      </c>
      <c r="M47" s="381">
        <f t="shared" si="10"/>
        <v>0</v>
      </c>
      <c r="N47" s="382" t="str">
        <f t="shared" si="1"/>
        <v/>
      </c>
      <c r="O47" s="383" t="str">
        <f t="shared" si="4"/>
        <v/>
      </c>
      <c r="P47" s="384"/>
      <c r="Q47" s="385" t="str">
        <f t="shared" si="5"/>
        <v/>
      </c>
      <c r="R47" s="386" t="str">
        <f t="shared" si="2"/>
        <v/>
      </c>
      <c r="S47" s="391" t="str">
        <f t="shared" si="6"/>
        <v/>
      </c>
      <c r="T47" s="388" t="str">
        <f t="shared" si="3"/>
        <v/>
      </c>
      <c r="U47" s="392" t="str">
        <f t="shared" si="7"/>
        <v/>
      </c>
    </row>
    <row r="48" spans="2:21" s="140" customFormat="1" ht="18" customHeight="1" thickBot="1" x14ac:dyDescent="0.2">
      <c r="B48" s="372">
        <v>13</v>
      </c>
      <c r="C48" s="373"/>
      <c r="D48" s="374"/>
      <c r="E48" s="374"/>
      <c r="F48" s="373"/>
      <c r="G48" s="375"/>
      <c r="H48" s="376"/>
      <c r="I48" s="377"/>
      <c r="J48" s="378">
        <f t="shared" si="0"/>
        <v>13.5</v>
      </c>
      <c r="K48" s="390">
        <f t="shared" si="8"/>
        <v>0</v>
      </c>
      <c r="L48" s="380">
        <f t="shared" si="9"/>
        <v>0</v>
      </c>
      <c r="M48" s="381">
        <f t="shared" si="10"/>
        <v>0</v>
      </c>
      <c r="N48" s="382"/>
      <c r="O48" s="383"/>
      <c r="P48" s="384"/>
      <c r="Q48" s="385"/>
      <c r="R48" s="386"/>
      <c r="S48" s="391"/>
      <c r="T48" s="388"/>
      <c r="U48" s="392"/>
    </row>
    <row r="49" spans="2:21" s="140" customFormat="1" ht="18" customHeight="1" thickBot="1" x14ac:dyDescent="0.2">
      <c r="B49" s="372">
        <v>14</v>
      </c>
      <c r="C49" s="373"/>
      <c r="D49" s="374"/>
      <c r="E49" s="374"/>
      <c r="F49" s="373"/>
      <c r="G49" s="375"/>
      <c r="H49" s="376"/>
      <c r="I49" s="377" t="s">
        <v>10</v>
      </c>
      <c r="J49" s="396">
        <f t="shared" si="0"/>
        <v>13.5</v>
      </c>
      <c r="K49" s="397">
        <f>$G$8</f>
        <v>0</v>
      </c>
      <c r="L49" s="398">
        <f>$G$7</f>
        <v>0</v>
      </c>
      <c r="M49" s="399">
        <f>$G$9</f>
        <v>0</v>
      </c>
      <c r="N49" s="382" t="str">
        <f t="shared" si="1"/>
        <v/>
      </c>
      <c r="O49" s="383" t="str">
        <f t="shared" si="4"/>
        <v/>
      </c>
      <c r="P49" s="384"/>
      <c r="Q49" s="385" t="str">
        <f t="shared" si="5"/>
        <v/>
      </c>
      <c r="R49" s="386" t="str">
        <f t="shared" si="2"/>
        <v/>
      </c>
      <c r="S49" s="400" t="str">
        <f t="shared" si="6"/>
        <v/>
      </c>
      <c r="T49" s="388" t="str">
        <f t="shared" si="3"/>
        <v/>
      </c>
      <c r="U49" s="401" t="str">
        <f t="shared" si="7"/>
        <v/>
      </c>
    </row>
    <row r="50" spans="2:21" s="141" customFormat="1" ht="7.9" customHeight="1" thickBot="1" x14ac:dyDescent="0.2">
      <c r="B50" s="402"/>
      <c r="C50" s="142"/>
      <c r="D50" s="142"/>
      <c r="E50" s="142"/>
      <c r="F50" s="142"/>
      <c r="G50" s="657"/>
      <c r="H50" s="658">
        <f>SUM(H36:H47)</f>
        <v>70</v>
      </c>
      <c r="I50" s="659" t="s">
        <v>10</v>
      </c>
      <c r="J50" s="403"/>
      <c r="K50" s="145"/>
      <c r="L50" s="145"/>
      <c r="M50" s="145"/>
      <c r="N50" s="660">
        <f>SUM(N36:N49)</f>
        <v>0</v>
      </c>
      <c r="O50" s="404"/>
      <c r="P50" s="405"/>
      <c r="Q50" s="406"/>
      <c r="R50" s="661"/>
      <c r="S50" s="407"/>
      <c r="T50" s="655">
        <f>SUM(T36:T49)</f>
        <v>-7980</v>
      </c>
      <c r="U50" s="656" t="e">
        <f>SUM(U36:U49)</f>
        <v>#DIV/0!</v>
      </c>
    </row>
    <row r="51" spans="2:21" s="141" customFormat="1" ht="12" x14ac:dyDescent="0.15">
      <c r="B51" s="408"/>
      <c r="C51" s="409"/>
      <c r="D51" s="410" t="s">
        <v>69</v>
      </c>
      <c r="E51" s="410"/>
      <c r="F51" s="410"/>
      <c r="G51" s="657"/>
      <c r="H51" s="658"/>
      <c r="I51" s="659"/>
      <c r="J51" s="411"/>
      <c r="K51" s="411"/>
      <c r="L51" s="411"/>
      <c r="M51" s="411"/>
      <c r="N51" s="660"/>
      <c r="O51" s="412" t="s">
        <v>1</v>
      </c>
      <c r="P51" s="413">
        <f>SUM(P36:P49)</f>
        <v>30</v>
      </c>
      <c r="Q51" s="414" t="s">
        <v>1</v>
      </c>
      <c r="R51" s="661"/>
      <c r="S51" s="415"/>
      <c r="T51" s="655"/>
      <c r="U51" s="656"/>
    </row>
    <row r="52" spans="2:21" s="140" customFormat="1" ht="9.6" customHeight="1" thickBot="1" x14ac:dyDescent="0.2">
      <c r="B52" s="141"/>
      <c r="C52" s="141"/>
      <c r="G52" s="416"/>
      <c r="H52" s="416"/>
      <c r="I52" s="416"/>
      <c r="J52" s="416"/>
      <c r="K52" s="416"/>
      <c r="L52" s="416"/>
      <c r="M52" s="416"/>
      <c r="N52" s="417"/>
      <c r="O52" s="417"/>
      <c r="R52" s="418"/>
      <c r="S52" s="418"/>
    </row>
    <row r="53" spans="2:21" s="360" customFormat="1" ht="16.899999999999999" customHeight="1" thickBot="1" x14ac:dyDescent="0.2">
      <c r="B53" s="623" t="s">
        <v>168</v>
      </c>
      <c r="C53" s="624" t="s">
        <v>159</v>
      </c>
      <c r="D53" s="624"/>
      <c r="E53" s="419">
        <v>3</v>
      </c>
      <c r="F53" s="362" t="s">
        <v>1</v>
      </c>
      <c r="G53" s="363" t="s">
        <v>160</v>
      </c>
      <c r="H53" s="625" t="s">
        <v>108</v>
      </c>
      <c r="I53" s="626"/>
      <c r="J53" s="364"/>
      <c r="K53" s="364"/>
      <c r="L53" s="364"/>
      <c r="M53" s="365"/>
      <c r="N53" s="627" t="s">
        <v>5</v>
      </c>
      <c r="O53" s="628"/>
      <c r="P53" s="629" t="s">
        <v>6</v>
      </c>
      <c r="Q53" s="630"/>
      <c r="R53" s="643" t="s">
        <v>3</v>
      </c>
      <c r="S53" s="644"/>
      <c r="T53" s="647" t="s">
        <v>117</v>
      </c>
      <c r="U53" s="649" t="s">
        <v>175</v>
      </c>
    </row>
    <row r="54" spans="2:21" s="360" customFormat="1" ht="15.6" customHeight="1" thickBot="1" x14ac:dyDescent="0.2">
      <c r="B54" s="623"/>
      <c r="C54" s="366"/>
      <c r="D54" s="367" t="s">
        <v>7</v>
      </c>
      <c r="E54" s="367"/>
      <c r="F54" s="368"/>
      <c r="G54" s="369" t="s">
        <v>54</v>
      </c>
      <c r="H54" s="651" t="s">
        <v>162</v>
      </c>
      <c r="I54" s="652"/>
      <c r="J54" s="364"/>
      <c r="K54" s="364"/>
      <c r="L54" s="364"/>
      <c r="M54" s="365"/>
      <c r="N54" s="370">
        <f>G7*G8*E53</f>
        <v>0</v>
      </c>
      <c r="O54" s="371" t="s">
        <v>1</v>
      </c>
      <c r="P54" s="653" t="s">
        <v>8</v>
      </c>
      <c r="Q54" s="654"/>
      <c r="R54" s="645"/>
      <c r="S54" s="646"/>
      <c r="T54" s="648"/>
      <c r="U54" s="650"/>
    </row>
    <row r="55" spans="2:21" s="140" customFormat="1" ht="18" customHeight="1" thickBot="1" x14ac:dyDescent="0.2">
      <c r="B55" s="372">
        <v>1</v>
      </c>
      <c r="D55" s="374" t="s">
        <v>185</v>
      </c>
      <c r="E55" s="374"/>
      <c r="F55" s="373"/>
      <c r="G55" s="375">
        <v>270</v>
      </c>
      <c r="H55" s="376">
        <v>50</v>
      </c>
      <c r="I55" s="377" t="s">
        <v>10</v>
      </c>
      <c r="J55" s="378">
        <f t="shared" ref="J55:J74" si="11">$E$53</f>
        <v>3</v>
      </c>
      <c r="K55" s="379">
        <f t="shared" ref="K55:K73" si="12">$G$8</f>
        <v>0</v>
      </c>
      <c r="L55" s="380">
        <f t="shared" ref="L55:L73" si="13">$G$7</f>
        <v>0</v>
      </c>
      <c r="M55" s="381">
        <f t="shared" ref="M55:M73" si="14">$G$9</f>
        <v>0</v>
      </c>
      <c r="N55" s="382">
        <f t="shared" ref="N55:N74" si="15">IF(H55&gt;0, H55*0.01*J55*K55*L55,"")</f>
        <v>0</v>
      </c>
      <c r="O55" s="383" t="s">
        <v>1</v>
      </c>
      <c r="P55" s="420">
        <v>30</v>
      </c>
      <c r="Q55" s="385" t="str">
        <f>IF(ISBLANK(H55),"",O55)</f>
        <v>kg</v>
      </c>
      <c r="R55" s="386">
        <f t="shared" ref="R55:R74" si="16">IF(ISBLANK(H55),"",N55-P55)</f>
        <v>-30</v>
      </c>
      <c r="S55" s="391" t="str">
        <f>IF(ISBLANK(H55),"",O55)</f>
        <v>kg</v>
      </c>
      <c r="T55" s="421">
        <f t="shared" ref="T55:T74" si="17">IF(ISBLANK(H55),"",(N55-P55)*G55)</f>
        <v>-8100</v>
      </c>
      <c r="U55" s="422" t="e">
        <f t="shared" ref="U55:U74" si="18">IF(ISBLANK(H55),"",T55/M55)</f>
        <v>#DIV/0!</v>
      </c>
    </row>
    <row r="56" spans="2:21" s="140" customFormat="1" ht="18" customHeight="1" thickBot="1" x14ac:dyDescent="0.2">
      <c r="B56" s="372">
        <v>2</v>
      </c>
      <c r="D56" s="423"/>
      <c r="E56" s="423"/>
      <c r="F56" s="373"/>
      <c r="G56" s="375"/>
      <c r="H56" s="376"/>
      <c r="I56" s="377" t="s">
        <v>10</v>
      </c>
      <c r="J56" s="378">
        <f t="shared" si="11"/>
        <v>3</v>
      </c>
      <c r="K56" s="390">
        <f t="shared" si="12"/>
        <v>0</v>
      </c>
      <c r="L56" s="380">
        <f t="shared" si="13"/>
        <v>0</v>
      </c>
      <c r="M56" s="381">
        <f t="shared" si="14"/>
        <v>0</v>
      </c>
      <c r="N56" s="382" t="str">
        <f t="shared" si="15"/>
        <v/>
      </c>
      <c r="O56" s="383" t="s">
        <v>1</v>
      </c>
      <c r="P56" s="420"/>
      <c r="Q56" s="385" t="str">
        <f t="shared" ref="Q56:Q74" si="19">IF(ISBLANK(H56),"",O56)</f>
        <v/>
      </c>
      <c r="R56" s="386" t="str">
        <f t="shared" si="16"/>
        <v/>
      </c>
      <c r="S56" s="391" t="str">
        <f t="shared" ref="S56:S74" si="20">IF(ISBLANK(H56),"",O56)</f>
        <v/>
      </c>
      <c r="T56" s="421" t="str">
        <f t="shared" si="17"/>
        <v/>
      </c>
      <c r="U56" s="424" t="str">
        <f t="shared" si="18"/>
        <v/>
      </c>
    </row>
    <row r="57" spans="2:21" s="140" customFormat="1" ht="18" customHeight="1" thickBot="1" x14ac:dyDescent="0.2">
      <c r="B57" s="372">
        <v>3</v>
      </c>
      <c r="D57" s="374"/>
      <c r="E57" s="374"/>
      <c r="F57" s="373"/>
      <c r="G57" s="375"/>
      <c r="H57" s="376"/>
      <c r="I57" s="377" t="s">
        <v>10</v>
      </c>
      <c r="J57" s="378">
        <f t="shared" si="11"/>
        <v>3</v>
      </c>
      <c r="K57" s="390">
        <f t="shared" si="12"/>
        <v>0</v>
      </c>
      <c r="L57" s="380">
        <f t="shared" si="13"/>
        <v>0</v>
      </c>
      <c r="M57" s="381">
        <f t="shared" si="14"/>
        <v>0</v>
      </c>
      <c r="N57" s="382" t="str">
        <f t="shared" si="15"/>
        <v/>
      </c>
      <c r="O57" s="383" t="s">
        <v>1</v>
      </c>
      <c r="P57" s="420"/>
      <c r="Q57" s="385" t="str">
        <f t="shared" si="19"/>
        <v/>
      </c>
      <c r="R57" s="386" t="str">
        <f t="shared" si="16"/>
        <v/>
      </c>
      <c r="S57" s="391" t="str">
        <f t="shared" si="20"/>
        <v/>
      </c>
      <c r="T57" s="421" t="str">
        <f t="shared" si="17"/>
        <v/>
      </c>
      <c r="U57" s="424" t="str">
        <f t="shared" si="18"/>
        <v/>
      </c>
    </row>
    <row r="58" spans="2:21" s="140" customFormat="1" ht="18" customHeight="1" thickBot="1" x14ac:dyDescent="0.2">
      <c r="B58" s="372">
        <v>4</v>
      </c>
      <c r="D58" s="374"/>
      <c r="E58" s="374"/>
      <c r="F58" s="373"/>
      <c r="G58" s="393"/>
      <c r="H58" s="394"/>
      <c r="I58" s="377" t="s">
        <v>10</v>
      </c>
      <c r="J58" s="378">
        <f t="shared" si="11"/>
        <v>3</v>
      </c>
      <c r="K58" s="390">
        <f t="shared" si="12"/>
        <v>0</v>
      </c>
      <c r="L58" s="380">
        <f t="shared" si="13"/>
        <v>0</v>
      </c>
      <c r="M58" s="381">
        <f t="shared" si="14"/>
        <v>0</v>
      </c>
      <c r="N58" s="382" t="str">
        <f t="shared" si="15"/>
        <v/>
      </c>
      <c r="O58" s="383" t="s">
        <v>1</v>
      </c>
      <c r="P58" s="420"/>
      <c r="Q58" s="385" t="str">
        <f t="shared" si="19"/>
        <v/>
      </c>
      <c r="R58" s="386" t="str">
        <f t="shared" si="16"/>
        <v/>
      </c>
      <c r="S58" s="391" t="str">
        <f t="shared" si="20"/>
        <v/>
      </c>
      <c r="T58" s="421" t="str">
        <f t="shared" si="17"/>
        <v/>
      </c>
      <c r="U58" s="424" t="str">
        <f t="shared" si="18"/>
        <v/>
      </c>
    </row>
    <row r="59" spans="2:21" s="140" customFormat="1" ht="18" customHeight="1" thickBot="1" x14ac:dyDescent="0.2">
      <c r="B59" s="372">
        <v>5</v>
      </c>
      <c r="C59" s="425"/>
      <c r="D59" s="374"/>
      <c r="E59" s="374"/>
      <c r="F59" s="373"/>
      <c r="G59" s="375"/>
      <c r="H59" s="376"/>
      <c r="I59" s="377" t="s">
        <v>10</v>
      </c>
      <c r="J59" s="378">
        <f t="shared" si="11"/>
        <v>3</v>
      </c>
      <c r="K59" s="390">
        <f t="shared" si="12"/>
        <v>0</v>
      </c>
      <c r="L59" s="380">
        <f t="shared" si="13"/>
        <v>0</v>
      </c>
      <c r="M59" s="381">
        <f t="shared" si="14"/>
        <v>0</v>
      </c>
      <c r="N59" s="382" t="str">
        <f t="shared" si="15"/>
        <v/>
      </c>
      <c r="O59" s="383" t="s">
        <v>1</v>
      </c>
      <c r="P59" s="420"/>
      <c r="Q59" s="385" t="str">
        <f t="shared" si="19"/>
        <v/>
      </c>
      <c r="R59" s="386" t="str">
        <f t="shared" si="16"/>
        <v/>
      </c>
      <c r="S59" s="391" t="str">
        <f t="shared" si="20"/>
        <v/>
      </c>
      <c r="T59" s="421" t="str">
        <f t="shared" si="17"/>
        <v/>
      </c>
      <c r="U59" s="424" t="str">
        <f t="shared" si="18"/>
        <v/>
      </c>
    </row>
    <row r="60" spans="2:21" s="140" customFormat="1" ht="18" customHeight="1" thickBot="1" x14ac:dyDescent="0.2">
      <c r="B60" s="372">
        <v>6</v>
      </c>
      <c r="D60" s="374"/>
      <c r="E60" s="374"/>
      <c r="F60" s="373"/>
      <c r="G60" s="375"/>
      <c r="H60" s="376"/>
      <c r="I60" s="377" t="s">
        <v>10</v>
      </c>
      <c r="J60" s="378">
        <f t="shared" si="11"/>
        <v>3</v>
      </c>
      <c r="K60" s="390">
        <f t="shared" si="12"/>
        <v>0</v>
      </c>
      <c r="L60" s="380">
        <f t="shared" si="13"/>
        <v>0</v>
      </c>
      <c r="M60" s="381">
        <f t="shared" si="14"/>
        <v>0</v>
      </c>
      <c r="N60" s="382" t="str">
        <f t="shared" si="15"/>
        <v/>
      </c>
      <c r="O60" s="383" t="s">
        <v>1</v>
      </c>
      <c r="P60" s="420"/>
      <c r="Q60" s="385" t="str">
        <f t="shared" si="19"/>
        <v/>
      </c>
      <c r="R60" s="386" t="str">
        <f t="shared" si="16"/>
        <v/>
      </c>
      <c r="S60" s="391" t="str">
        <f t="shared" si="20"/>
        <v/>
      </c>
      <c r="T60" s="421" t="str">
        <f t="shared" si="17"/>
        <v/>
      </c>
      <c r="U60" s="424" t="str">
        <f t="shared" si="18"/>
        <v/>
      </c>
    </row>
    <row r="61" spans="2:21" s="140" customFormat="1" ht="18" customHeight="1" thickBot="1" x14ac:dyDescent="0.2">
      <c r="B61" s="372">
        <v>7</v>
      </c>
      <c r="D61" s="374"/>
      <c r="E61" s="374"/>
      <c r="F61" s="373"/>
      <c r="G61" s="375"/>
      <c r="H61" s="376"/>
      <c r="I61" s="377" t="s">
        <v>10</v>
      </c>
      <c r="J61" s="378">
        <f t="shared" si="11"/>
        <v>3</v>
      </c>
      <c r="K61" s="390">
        <f t="shared" si="12"/>
        <v>0</v>
      </c>
      <c r="L61" s="380">
        <f t="shared" si="13"/>
        <v>0</v>
      </c>
      <c r="M61" s="381">
        <f t="shared" si="14"/>
        <v>0</v>
      </c>
      <c r="N61" s="382" t="str">
        <f t="shared" si="15"/>
        <v/>
      </c>
      <c r="O61" s="383" t="s">
        <v>1</v>
      </c>
      <c r="P61" s="420"/>
      <c r="Q61" s="385" t="str">
        <f t="shared" si="19"/>
        <v/>
      </c>
      <c r="R61" s="386" t="str">
        <f t="shared" si="16"/>
        <v/>
      </c>
      <c r="S61" s="391" t="str">
        <f t="shared" si="20"/>
        <v/>
      </c>
      <c r="T61" s="421" t="str">
        <f t="shared" si="17"/>
        <v/>
      </c>
      <c r="U61" s="424" t="str">
        <f t="shared" si="18"/>
        <v/>
      </c>
    </row>
    <row r="62" spans="2:21" s="140" customFormat="1" ht="18" customHeight="1" thickBot="1" x14ac:dyDescent="0.2">
      <c r="B62" s="372">
        <v>8</v>
      </c>
      <c r="D62" s="374"/>
      <c r="E62" s="374"/>
      <c r="F62" s="373"/>
      <c r="G62" s="375"/>
      <c r="H62" s="376"/>
      <c r="I62" s="377" t="s">
        <v>10</v>
      </c>
      <c r="J62" s="378">
        <f t="shared" si="11"/>
        <v>3</v>
      </c>
      <c r="K62" s="390">
        <f t="shared" si="12"/>
        <v>0</v>
      </c>
      <c r="L62" s="380">
        <f t="shared" si="13"/>
        <v>0</v>
      </c>
      <c r="M62" s="381">
        <f t="shared" si="14"/>
        <v>0</v>
      </c>
      <c r="N62" s="382" t="str">
        <f t="shared" si="15"/>
        <v/>
      </c>
      <c r="O62" s="383" t="s">
        <v>1</v>
      </c>
      <c r="P62" s="420"/>
      <c r="Q62" s="385" t="str">
        <f t="shared" si="19"/>
        <v/>
      </c>
      <c r="R62" s="386"/>
      <c r="S62" s="391"/>
      <c r="T62" s="421"/>
      <c r="U62" s="424"/>
    </row>
    <row r="63" spans="2:21" s="140" customFormat="1" ht="18" customHeight="1" thickBot="1" x14ac:dyDescent="0.2">
      <c r="B63" s="372">
        <v>9</v>
      </c>
      <c r="D63" s="374"/>
      <c r="E63" s="374"/>
      <c r="F63" s="373"/>
      <c r="G63" s="375"/>
      <c r="H63" s="376"/>
      <c r="I63" s="377" t="s">
        <v>10</v>
      </c>
      <c r="J63" s="378">
        <f t="shared" si="11"/>
        <v>3</v>
      </c>
      <c r="K63" s="390">
        <f t="shared" si="12"/>
        <v>0</v>
      </c>
      <c r="L63" s="380">
        <f t="shared" si="13"/>
        <v>0</v>
      </c>
      <c r="M63" s="381">
        <f t="shared" si="14"/>
        <v>0</v>
      </c>
      <c r="N63" s="382" t="str">
        <f t="shared" si="15"/>
        <v/>
      </c>
      <c r="O63" s="383" t="s">
        <v>1</v>
      </c>
      <c r="P63" s="420"/>
      <c r="Q63" s="385" t="str">
        <f t="shared" si="19"/>
        <v/>
      </c>
      <c r="R63" s="386"/>
      <c r="S63" s="391"/>
      <c r="T63" s="421"/>
      <c r="U63" s="424"/>
    </row>
    <row r="64" spans="2:21" s="140" customFormat="1" ht="18" customHeight="1" thickBot="1" x14ac:dyDescent="0.2">
      <c r="B64" s="372">
        <v>10</v>
      </c>
      <c r="D64" s="374"/>
      <c r="E64" s="374"/>
      <c r="F64" s="373"/>
      <c r="G64" s="375"/>
      <c r="H64" s="376"/>
      <c r="I64" s="377" t="s">
        <v>10</v>
      </c>
      <c r="J64" s="378">
        <f t="shared" si="11"/>
        <v>3</v>
      </c>
      <c r="K64" s="390">
        <f t="shared" si="12"/>
        <v>0</v>
      </c>
      <c r="L64" s="380">
        <f t="shared" si="13"/>
        <v>0</v>
      </c>
      <c r="M64" s="381">
        <f t="shared" si="14"/>
        <v>0</v>
      </c>
      <c r="N64" s="382" t="str">
        <f t="shared" si="15"/>
        <v/>
      </c>
      <c r="O64" s="383" t="s">
        <v>1</v>
      </c>
      <c r="P64" s="420"/>
      <c r="Q64" s="385" t="str">
        <f t="shared" si="19"/>
        <v/>
      </c>
      <c r="R64" s="386"/>
      <c r="S64" s="391"/>
      <c r="T64" s="421"/>
      <c r="U64" s="424"/>
    </row>
    <row r="65" spans="2:21" s="140" customFormat="1" ht="18" customHeight="1" thickBot="1" x14ac:dyDescent="0.2">
      <c r="B65" s="372">
        <v>11</v>
      </c>
      <c r="D65" s="374"/>
      <c r="E65" s="374"/>
      <c r="F65" s="373"/>
      <c r="G65" s="375"/>
      <c r="H65" s="376"/>
      <c r="I65" s="377" t="s">
        <v>10</v>
      </c>
      <c r="J65" s="378">
        <f t="shared" si="11"/>
        <v>3</v>
      </c>
      <c r="K65" s="390">
        <f t="shared" si="12"/>
        <v>0</v>
      </c>
      <c r="L65" s="380">
        <f t="shared" si="13"/>
        <v>0</v>
      </c>
      <c r="M65" s="381">
        <f t="shared" si="14"/>
        <v>0</v>
      </c>
      <c r="N65" s="382" t="str">
        <f t="shared" si="15"/>
        <v/>
      </c>
      <c r="O65" s="383" t="s">
        <v>1</v>
      </c>
      <c r="P65" s="420"/>
      <c r="Q65" s="385" t="str">
        <f t="shared" si="19"/>
        <v/>
      </c>
      <c r="R65" s="386"/>
      <c r="S65" s="391"/>
      <c r="T65" s="421"/>
      <c r="U65" s="424"/>
    </row>
    <row r="66" spans="2:21" s="140" customFormat="1" ht="18" customHeight="1" thickBot="1" x14ac:dyDescent="0.2">
      <c r="B66" s="372">
        <v>12</v>
      </c>
      <c r="D66" s="374"/>
      <c r="E66" s="374"/>
      <c r="F66" s="373"/>
      <c r="G66" s="375"/>
      <c r="H66" s="376"/>
      <c r="I66" s="377" t="s">
        <v>10</v>
      </c>
      <c r="J66" s="378">
        <f t="shared" si="11"/>
        <v>3</v>
      </c>
      <c r="K66" s="390">
        <f t="shared" si="12"/>
        <v>0</v>
      </c>
      <c r="L66" s="380">
        <f t="shared" si="13"/>
        <v>0</v>
      </c>
      <c r="M66" s="381">
        <f t="shared" si="14"/>
        <v>0</v>
      </c>
      <c r="N66" s="382" t="str">
        <f t="shared" si="15"/>
        <v/>
      </c>
      <c r="O66" s="383" t="s">
        <v>1</v>
      </c>
      <c r="P66" s="420"/>
      <c r="Q66" s="385" t="str">
        <f t="shared" si="19"/>
        <v/>
      </c>
      <c r="R66" s="386"/>
      <c r="S66" s="391"/>
      <c r="T66" s="421"/>
      <c r="U66" s="424"/>
    </row>
    <row r="67" spans="2:21" s="140" customFormat="1" ht="18" customHeight="1" thickBot="1" x14ac:dyDescent="0.2">
      <c r="B67" s="372">
        <v>13</v>
      </c>
      <c r="D67" s="374"/>
      <c r="E67" s="374"/>
      <c r="F67" s="373"/>
      <c r="G67" s="375"/>
      <c r="H67" s="376"/>
      <c r="I67" s="377" t="s">
        <v>10</v>
      </c>
      <c r="J67" s="378">
        <f t="shared" si="11"/>
        <v>3</v>
      </c>
      <c r="K67" s="390">
        <f t="shared" si="12"/>
        <v>0</v>
      </c>
      <c r="L67" s="380">
        <f t="shared" si="13"/>
        <v>0</v>
      </c>
      <c r="M67" s="381">
        <f t="shared" si="14"/>
        <v>0</v>
      </c>
      <c r="N67" s="382" t="str">
        <f t="shared" si="15"/>
        <v/>
      </c>
      <c r="O67" s="383" t="s">
        <v>1</v>
      </c>
      <c r="P67" s="420"/>
      <c r="Q67" s="385" t="str">
        <f t="shared" si="19"/>
        <v/>
      </c>
      <c r="R67" s="386"/>
      <c r="S67" s="391"/>
      <c r="T67" s="421"/>
      <c r="U67" s="424"/>
    </row>
    <row r="68" spans="2:21" s="140" customFormat="1" ht="18" customHeight="1" thickBot="1" x14ac:dyDescent="0.2">
      <c r="B68" s="372">
        <v>14</v>
      </c>
      <c r="D68" s="374"/>
      <c r="E68" s="374"/>
      <c r="F68" s="373"/>
      <c r="G68" s="375"/>
      <c r="H68" s="376"/>
      <c r="I68" s="377" t="s">
        <v>10</v>
      </c>
      <c r="J68" s="378">
        <f t="shared" si="11"/>
        <v>3</v>
      </c>
      <c r="K68" s="390">
        <f t="shared" si="12"/>
        <v>0</v>
      </c>
      <c r="L68" s="380">
        <f t="shared" si="13"/>
        <v>0</v>
      </c>
      <c r="M68" s="381">
        <f t="shared" si="14"/>
        <v>0</v>
      </c>
      <c r="N68" s="382" t="str">
        <f t="shared" si="15"/>
        <v/>
      </c>
      <c r="O68" s="383" t="s">
        <v>1</v>
      </c>
      <c r="P68" s="420"/>
      <c r="Q68" s="385" t="str">
        <f t="shared" si="19"/>
        <v/>
      </c>
      <c r="R68" s="386" t="str">
        <f t="shared" si="16"/>
        <v/>
      </c>
      <c r="S68" s="391" t="str">
        <f t="shared" si="20"/>
        <v/>
      </c>
      <c r="T68" s="421" t="str">
        <f t="shared" si="17"/>
        <v/>
      </c>
      <c r="U68" s="424" t="str">
        <f t="shared" si="18"/>
        <v/>
      </c>
    </row>
    <row r="69" spans="2:21" s="140" customFormat="1" ht="18" customHeight="1" thickBot="1" x14ac:dyDescent="0.2">
      <c r="B69" s="372">
        <v>15</v>
      </c>
      <c r="D69" s="374"/>
      <c r="E69" s="374"/>
      <c r="F69" s="373"/>
      <c r="G69" s="375"/>
      <c r="H69" s="376"/>
      <c r="I69" s="377" t="s">
        <v>10</v>
      </c>
      <c r="J69" s="378">
        <f t="shared" si="11"/>
        <v>3</v>
      </c>
      <c r="K69" s="390">
        <f t="shared" si="12"/>
        <v>0</v>
      </c>
      <c r="L69" s="380">
        <f t="shared" si="13"/>
        <v>0</v>
      </c>
      <c r="M69" s="381">
        <f t="shared" si="14"/>
        <v>0</v>
      </c>
      <c r="N69" s="382" t="str">
        <f t="shared" si="15"/>
        <v/>
      </c>
      <c r="O69" s="383" t="s">
        <v>1</v>
      </c>
      <c r="P69" s="420"/>
      <c r="Q69" s="385" t="str">
        <f t="shared" si="19"/>
        <v/>
      </c>
      <c r="R69" s="386" t="str">
        <f t="shared" si="16"/>
        <v/>
      </c>
      <c r="S69" s="391" t="str">
        <f t="shared" si="20"/>
        <v/>
      </c>
      <c r="T69" s="421" t="str">
        <f t="shared" si="17"/>
        <v/>
      </c>
      <c r="U69" s="424" t="str">
        <f t="shared" si="18"/>
        <v/>
      </c>
    </row>
    <row r="70" spans="2:21" s="140" customFormat="1" ht="18" customHeight="1" thickBot="1" x14ac:dyDescent="0.2">
      <c r="B70" s="372">
        <v>16</v>
      </c>
      <c r="D70" s="374"/>
      <c r="E70" s="374"/>
      <c r="F70" s="373"/>
      <c r="G70" s="375"/>
      <c r="H70" s="376"/>
      <c r="I70" s="377" t="s">
        <v>10</v>
      </c>
      <c r="J70" s="378">
        <f t="shared" si="11"/>
        <v>3</v>
      </c>
      <c r="K70" s="390">
        <f t="shared" si="12"/>
        <v>0</v>
      </c>
      <c r="L70" s="380">
        <f t="shared" si="13"/>
        <v>0</v>
      </c>
      <c r="M70" s="381">
        <f t="shared" si="14"/>
        <v>0</v>
      </c>
      <c r="N70" s="382" t="str">
        <f t="shared" si="15"/>
        <v/>
      </c>
      <c r="O70" s="383" t="s">
        <v>1</v>
      </c>
      <c r="P70" s="420"/>
      <c r="Q70" s="385" t="str">
        <f t="shared" si="19"/>
        <v/>
      </c>
      <c r="R70" s="386" t="str">
        <f t="shared" si="16"/>
        <v/>
      </c>
      <c r="S70" s="391" t="str">
        <f t="shared" si="20"/>
        <v/>
      </c>
      <c r="T70" s="421" t="str">
        <f t="shared" si="17"/>
        <v/>
      </c>
      <c r="U70" s="424" t="str">
        <f t="shared" si="18"/>
        <v/>
      </c>
    </row>
    <row r="71" spans="2:21" s="140" customFormat="1" ht="18" customHeight="1" thickBot="1" x14ac:dyDescent="0.2">
      <c r="B71" s="372">
        <v>17</v>
      </c>
      <c r="D71" s="374"/>
      <c r="E71" s="374"/>
      <c r="F71" s="373"/>
      <c r="G71" s="375"/>
      <c r="H71" s="376"/>
      <c r="I71" s="377" t="s">
        <v>10</v>
      </c>
      <c r="J71" s="378">
        <f t="shared" si="11"/>
        <v>3</v>
      </c>
      <c r="K71" s="390">
        <f t="shared" si="12"/>
        <v>0</v>
      </c>
      <c r="L71" s="380">
        <f t="shared" si="13"/>
        <v>0</v>
      </c>
      <c r="M71" s="381">
        <f t="shared" si="14"/>
        <v>0</v>
      </c>
      <c r="N71" s="382" t="str">
        <f t="shared" si="15"/>
        <v/>
      </c>
      <c r="O71" s="383" t="s">
        <v>1</v>
      </c>
      <c r="P71" s="420"/>
      <c r="Q71" s="385" t="str">
        <f t="shared" si="19"/>
        <v/>
      </c>
      <c r="R71" s="386" t="str">
        <f t="shared" si="16"/>
        <v/>
      </c>
      <c r="S71" s="391" t="str">
        <f t="shared" si="20"/>
        <v/>
      </c>
      <c r="T71" s="421"/>
      <c r="U71" s="424"/>
    </row>
    <row r="72" spans="2:21" s="140" customFormat="1" ht="18" customHeight="1" thickBot="1" x14ac:dyDescent="0.2">
      <c r="B72" s="372">
        <v>18</v>
      </c>
      <c r="D72" s="374"/>
      <c r="E72" s="374"/>
      <c r="F72" s="373"/>
      <c r="G72" s="375"/>
      <c r="H72" s="376"/>
      <c r="I72" s="377" t="s">
        <v>10</v>
      </c>
      <c r="J72" s="378">
        <f t="shared" si="11"/>
        <v>3</v>
      </c>
      <c r="K72" s="390">
        <f t="shared" si="12"/>
        <v>0</v>
      </c>
      <c r="L72" s="380">
        <f t="shared" si="13"/>
        <v>0</v>
      </c>
      <c r="M72" s="381">
        <f t="shared" si="14"/>
        <v>0</v>
      </c>
      <c r="N72" s="382" t="str">
        <f t="shared" si="15"/>
        <v/>
      </c>
      <c r="O72" s="383" t="s">
        <v>1</v>
      </c>
      <c r="P72" s="420"/>
      <c r="Q72" s="385" t="str">
        <f t="shared" si="19"/>
        <v/>
      </c>
      <c r="R72" s="386" t="str">
        <f t="shared" si="16"/>
        <v/>
      </c>
      <c r="S72" s="391" t="str">
        <f t="shared" si="20"/>
        <v/>
      </c>
      <c r="T72" s="421"/>
      <c r="U72" s="424"/>
    </row>
    <row r="73" spans="2:21" s="140" customFormat="1" ht="18" customHeight="1" thickBot="1" x14ac:dyDescent="0.2">
      <c r="B73" s="372">
        <v>19</v>
      </c>
      <c r="D73" s="374"/>
      <c r="E73" s="374"/>
      <c r="F73" s="373"/>
      <c r="G73" s="375"/>
      <c r="H73" s="376"/>
      <c r="I73" s="377" t="s">
        <v>10</v>
      </c>
      <c r="J73" s="378">
        <f t="shared" si="11"/>
        <v>3</v>
      </c>
      <c r="K73" s="390">
        <f t="shared" si="12"/>
        <v>0</v>
      </c>
      <c r="L73" s="380">
        <f t="shared" si="13"/>
        <v>0</v>
      </c>
      <c r="M73" s="381">
        <f t="shared" si="14"/>
        <v>0</v>
      </c>
      <c r="N73" s="382" t="str">
        <f t="shared" si="15"/>
        <v/>
      </c>
      <c r="O73" s="383" t="s">
        <v>1</v>
      </c>
      <c r="P73" s="420"/>
      <c r="Q73" s="385" t="str">
        <f t="shared" si="19"/>
        <v/>
      </c>
      <c r="R73" s="386" t="str">
        <f t="shared" si="16"/>
        <v/>
      </c>
      <c r="S73" s="391" t="str">
        <f t="shared" si="20"/>
        <v/>
      </c>
      <c r="T73" s="421" t="str">
        <f t="shared" si="17"/>
        <v/>
      </c>
      <c r="U73" s="424" t="str">
        <f t="shared" si="18"/>
        <v/>
      </c>
    </row>
    <row r="74" spans="2:21" s="140" customFormat="1" ht="18" customHeight="1" thickBot="1" x14ac:dyDescent="0.2">
      <c r="B74" s="372">
        <v>20</v>
      </c>
      <c r="D74" s="423"/>
      <c r="E74" s="423"/>
      <c r="F74" s="373"/>
      <c r="G74" s="375"/>
      <c r="H74" s="376"/>
      <c r="I74" s="377" t="s">
        <v>10</v>
      </c>
      <c r="J74" s="426">
        <f t="shared" si="11"/>
        <v>3</v>
      </c>
      <c r="K74" s="397">
        <f>$G$8</f>
        <v>0</v>
      </c>
      <c r="L74" s="398">
        <f>$G$7</f>
        <v>0</v>
      </c>
      <c r="M74" s="399">
        <f>$G$9</f>
        <v>0</v>
      </c>
      <c r="N74" s="382" t="str">
        <f t="shared" si="15"/>
        <v/>
      </c>
      <c r="O74" s="383" t="s">
        <v>1</v>
      </c>
      <c r="P74" s="420"/>
      <c r="Q74" s="385" t="str">
        <f t="shared" si="19"/>
        <v/>
      </c>
      <c r="R74" s="386" t="str">
        <f t="shared" si="16"/>
        <v/>
      </c>
      <c r="S74" s="391" t="str">
        <f t="shared" si="20"/>
        <v/>
      </c>
      <c r="T74" s="421" t="str">
        <f t="shared" si="17"/>
        <v/>
      </c>
      <c r="U74" s="427" t="str">
        <f t="shared" si="18"/>
        <v/>
      </c>
    </row>
    <row r="75" spans="2:21" s="140" customFormat="1" ht="7.9" customHeight="1" thickBot="1" x14ac:dyDescent="0.2">
      <c r="B75" s="428"/>
      <c r="D75" s="373"/>
      <c r="E75" s="373"/>
      <c r="F75" s="373"/>
      <c r="G75" s="672"/>
      <c r="H75" s="658">
        <f>SUM(H55:H73)</f>
        <v>50</v>
      </c>
      <c r="I75" s="673" t="s">
        <v>10</v>
      </c>
      <c r="J75" s="378"/>
      <c r="K75" s="381"/>
      <c r="L75" s="381"/>
      <c r="M75" s="381"/>
      <c r="N75" s="660">
        <f>SUM(N55:N74)</f>
        <v>0</v>
      </c>
      <c r="O75" s="429"/>
      <c r="P75" s="395"/>
      <c r="Q75" s="430"/>
      <c r="R75" s="661"/>
      <c r="S75" s="407"/>
      <c r="T75" s="655">
        <f>SUM(T55:T74)</f>
        <v>-8100</v>
      </c>
      <c r="U75" s="656" t="e">
        <f>SUM(U55:U74)</f>
        <v>#DIV/0!</v>
      </c>
    </row>
    <row r="76" spans="2:21" s="140" customFormat="1" ht="12" x14ac:dyDescent="0.15">
      <c r="B76" s="431"/>
      <c r="C76" s="432"/>
      <c r="D76" s="410" t="s">
        <v>69</v>
      </c>
      <c r="E76" s="410"/>
      <c r="F76" s="410"/>
      <c r="G76" s="672"/>
      <c r="H76" s="658"/>
      <c r="I76" s="673"/>
      <c r="J76" s="411"/>
      <c r="K76" s="411"/>
      <c r="L76" s="411"/>
      <c r="M76" s="411"/>
      <c r="N76" s="660"/>
      <c r="O76" s="433" t="s">
        <v>1</v>
      </c>
      <c r="P76" s="434">
        <f>SUM(P55:P74)</f>
        <v>30</v>
      </c>
      <c r="Q76" s="414" t="s">
        <v>1</v>
      </c>
      <c r="R76" s="661"/>
      <c r="S76" s="435"/>
      <c r="T76" s="655"/>
      <c r="U76" s="656"/>
    </row>
    <row r="77" spans="2:21" s="140" customFormat="1" ht="9.75" customHeight="1" x14ac:dyDescent="0.15">
      <c r="B77" s="141"/>
      <c r="C77" s="141"/>
      <c r="D77" s="142"/>
      <c r="E77" s="142"/>
      <c r="F77" s="142"/>
      <c r="G77" s="143"/>
      <c r="H77" s="144"/>
      <c r="I77" s="143"/>
      <c r="J77" s="145"/>
      <c r="K77" s="145"/>
      <c r="L77" s="145"/>
      <c r="M77" s="145"/>
      <c r="N77" s="146"/>
      <c r="O77" s="147"/>
      <c r="P77" s="148"/>
      <c r="Q77" s="149"/>
      <c r="R77" s="150"/>
      <c r="S77" s="151"/>
      <c r="T77" s="152"/>
      <c r="U77" s="153"/>
    </row>
    <row r="78" spans="2:21" s="360" customFormat="1" ht="17.45" customHeight="1" thickBot="1" x14ac:dyDescent="0.2">
      <c r="B78" s="623" t="s">
        <v>167</v>
      </c>
      <c r="C78" s="663" t="s">
        <v>59</v>
      </c>
      <c r="D78" s="664"/>
      <c r="E78" s="664"/>
      <c r="F78" s="665"/>
      <c r="G78" s="669" t="s">
        <v>55</v>
      </c>
      <c r="H78" s="670" t="s">
        <v>21</v>
      </c>
      <c r="I78" s="670"/>
      <c r="J78" s="671" t="s">
        <v>22</v>
      </c>
      <c r="K78" s="671" t="s">
        <v>22</v>
      </c>
      <c r="L78" s="671" t="s">
        <v>22</v>
      </c>
      <c r="M78" s="676" t="s">
        <v>2</v>
      </c>
      <c r="N78" s="677" t="s">
        <v>5</v>
      </c>
      <c r="O78" s="677"/>
      <c r="P78" s="678" t="s">
        <v>6</v>
      </c>
      <c r="Q78" s="678"/>
      <c r="R78" s="662" t="s">
        <v>3</v>
      </c>
      <c r="S78" s="662"/>
      <c r="T78" s="647" t="s">
        <v>117</v>
      </c>
      <c r="U78" s="649" t="s">
        <v>175</v>
      </c>
    </row>
    <row r="79" spans="2:21" s="360" customFormat="1" ht="13.9" customHeight="1" thickBot="1" x14ac:dyDescent="0.2">
      <c r="B79" s="623"/>
      <c r="C79" s="666"/>
      <c r="D79" s="667"/>
      <c r="E79" s="667"/>
      <c r="F79" s="668"/>
      <c r="G79" s="669"/>
      <c r="H79" s="670" t="s">
        <v>21</v>
      </c>
      <c r="I79" s="670"/>
      <c r="J79" s="671"/>
      <c r="K79" s="671"/>
      <c r="L79" s="671"/>
      <c r="M79" s="676"/>
      <c r="N79" s="677"/>
      <c r="O79" s="677"/>
      <c r="P79" s="678"/>
      <c r="Q79" s="678"/>
      <c r="R79" s="662"/>
      <c r="S79" s="662"/>
      <c r="T79" s="648"/>
      <c r="U79" s="650"/>
    </row>
    <row r="80" spans="2:21" s="360" customFormat="1" ht="18" customHeight="1" thickBot="1" x14ac:dyDescent="0.2">
      <c r="B80" s="372">
        <v>1</v>
      </c>
      <c r="C80" s="436"/>
      <c r="D80" s="674" t="s">
        <v>186</v>
      </c>
      <c r="E80" s="674"/>
      <c r="F80" s="437"/>
      <c r="G80" s="375">
        <v>880</v>
      </c>
      <c r="H80" s="675" t="s">
        <v>1</v>
      </c>
      <c r="I80" s="675"/>
      <c r="J80" s="438"/>
      <c r="K80" s="439"/>
      <c r="L80" s="440"/>
      <c r="M80" s="381">
        <f t="shared" ref="M80:M99" si="21">$G$9</f>
        <v>0</v>
      </c>
      <c r="N80" s="441">
        <v>10</v>
      </c>
      <c r="O80" s="383" t="str">
        <f t="shared" ref="O80:O101" si="22">IF(ISBLANK(H80),"",H80)</f>
        <v>kg</v>
      </c>
      <c r="P80" s="442">
        <v>0</v>
      </c>
      <c r="Q80" s="385" t="str">
        <f t="shared" ref="Q80:Q101" si="23">IF(ISBLANK(H80),"",H80)</f>
        <v>kg</v>
      </c>
      <c r="R80" s="386">
        <f>IF(ISBLANK(N80),"",N80-P80)</f>
        <v>10</v>
      </c>
      <c r="S80" s="387" t="str">
        <f>IF(ISBLANK(N80),"",O80)</f>
        <v>kg</v>
      </c>
      <c r="T80" s="443">
        <f t="shared" ref="T80:T101" si="24">IF(ISBLANK(N80),"",(N80-P80)*G80)</f>
        <v>8800</v>
      </c>
      <c r="U80" s="444" t="e">
        <f t="shared" ref="U80:U101" si="25">IF(ISBLANK(N80),"",T80/M80)</f>
        <v>#DIV/0!</v>
      </c>
    </row>
    <row r="81" spans="2:21" s="360" customFormat="1" ht="18" customHeight="1" thickBot="1" x14ac:dyDescent="0.2">
      <c r="B81" s="372">
        <v>2</v>
      </c>
      <c r="C81" s="436"/>
      <c r="D81" s="674"/>
      <c r="E81" s="674"/>
      <c r="F81" s="437"/>
      <c r="G81" s="375"/>
      <c r="H81" s="675"/>
      <c r="I81" s="675"/>
      <c r="J81" s="438"/>
      <c r="K81" s="445"/>
      <c r="L81" s="440"/>
      <c r="M81" s="381"/>
      <c r="N81" s="441"/>
      <c r="O81" s="383" t="str">
        <f t="shared" si="22"/>
        <v/>
      </c>
      <c r="P81" s="442"/>
      <c r="Q81" s="385" t="str">
        <f t="shared" si="23"/>
        <v/>
      </c>
      <c r="R81" s="446" t="str">
        <f t="shared" ref="R81:R101" si="26">IF(ISBLANK(N81),"",N81-P81)</f>
        <v/>
      </c>
      <c r="S81" s="391" t="str">
        <f t="shared" ref="S81:S101" si="27">IF(ISBLANK(N81),"",O81)</f>
        <v/>
      </c>
      <c r="T81" s="443" t="str">
        <f t="shared" si="24"/>
        <v/>
      </c>
      <c r="U81" s="444" t="str">
        <f t="shared" si="25"/>
        <v/>
      </c>
    </row>
    <row r="82" spans="2:21" s="360" customFormat="1" ht="18" customHeight="1" thickBot="1" x14ac:dyDescent="0.2">
      <c r="B82" s="372">
        <v>3</v>
      </c>
      <c r="C82" s="436"/>
      <c r="D82" s="447"/>
      <c r="E82" s="447"/>
      <c r="F82" s="437"/>
      <c r="G82" s="375"/>
      <c r="H82" s="675"/>
      <c r="I82" s="675"/>
      <c r="J82" s="438"/>
      <c r="K82" s="445"/>
      <c r="L82" s="440"/>
      <c r="M82" s="381">
        <f t="shared" si="21"/>
        <v>0</v>
      </c>
      <c r="N82" s="441"/>
      <c r="O82" s="383" t="str">
        <f t="shared" si="22"/>
        <v/>
      </c>
      <c r="P82" s="442"/>
      <c r="Q82" s="385" t="str">
        <f t="shared" si="23"/>
        <v/>
      </c>
      <c r="R82" s="386" t="str">
        <f t="shared" si="26"/>
        <v/>
      </c>
      <c r="S82" s="391" t="str">
        <f t="shared" si="27"/>
        <v/>
      </c>
      <c r="T82" s="443" t="str">
        <f t="shared" si="24"/>
        <v/>
      </c>
      <c r="U82" s="444" t="str">
        <f t="shared" si="25"/>
        <v/>
      </c>
    </row>
    <row r="83" spans="2:21" s="360" customFormat="1" ht="18" customHeight="1" thickBot="1" x14ac:dyDescent="0.2">
      <c r="B83" s="372">
        <v>4</v>
      </c>
      <c r="C83" s="436"/>
      <c r="D83" s="447"/>
      <c r="E83" s="447"/>
      <c r="F83" s="437"/>
      <c r="G83" s="375"/>
      <c r="H83" s="675"/>
      <c r="I83" s="675"/>
      <c r="J83" s="438"/>
      <c r="K83" s="445"/>
      <c r="L83" s="440"/>
      <c r="M83" s="381">
        <f t="shared" si="21"/>
        <v>0</v>
      </c>
      <c r="N83" s="441"/>
      <c r="O83" s="383" t="str">
        <f t="shared" si="22"/>
        <v/>
      </c>
      <c r="P83" s="442"/>
      <c r="Q83" s="385" t="str">
        <f t="shared" si="23"/>
        <v/>
      </c>
      <c r="R83" s="386" t="str">
        <f t="shared" si="26"/>
        <v/>
      </c>
      <c r="S83" s="391" t="str">
        <f t="shared" si="27"/>
        <v/>
      </c>
      <c r="T83" s="443" t="str">
        <f t="shared" si="24"/>
        <v/>
      </c>
      <c r="U83" s="444" t="str">
        <f t="shared" si="25"/>
        <v/>
      </c>
    </row>
    <row r="84" spans="2:21" s="360" customFormat="1" ht="18" customHeight="1" thickBot="1" x14ac:dyDescent="0.2">
      <c r="B84" s="372">
        <v>5</v>
      </c>
      <c r="C84" s="436"/>
      <c r="D84" s="447"/>
      <c r="E84" s="447"/>
      <c r="F84" s="437"/>
      <c r="G84" s="375"/>
      <c r="H84" s="675"/>
      <c r="I84" s="675"/>
      <c r="J84" s="438"/>
      <c r="K84" s="445"/>
      <c r="L84" s="440"/>
      <c r="M84" s="381">
        <f t="shared" si="21"/>
        <v>0</v>
      </c>
      <c r="N84" s="441"/>
      <c r="O84" s="383" t="str">
        <f t="shared" si="22"/>
        <v/>
      </c>
      <c r="P84" s="442"/>
      <c r="Q84" s="385" t="str">
        <f t="shared" si="23"/>
        <v/>
      </c>
      <c r="R84" s="386" t="str">
        <f t="shared" si="26"/>
        <v/>
      </c>
      <c r="S84" s="391" t="str">
        <f t="shared" si="27"/>
        <v/>
      </c>
      <c r="T84" s="443" t="str">
        <f t="shared" si="24"/>
        <v/>
      </c>
      <c r="U84" s="444" t="str">
        <f t="shared" si="25"/>
        <v/>
      </c>
    </row>
    <row r="85" spans="2:21" s="360" customFormat="1" ht="18" customHeight="1" thickBot="1" x14ac:dyDescent="0.2">
      <c r="B85" s="372">
        <v>6</v>
      </c>
      <c r="D85" s="447"/>
      <c r="E85" s="447"/>
      <c r="F85" s="448"/>
      <c r="G85" s="375"/>
      <c r="H85" s="679"/>
      <c r="I85" s="679"/>
      <c r="J85" s="378"/>
      <c r="K85" s="390"/>
      <c r="L85" s="380"/>
      <c r="M85" s="381">
        <f t="shared" si="21"/>
        <v>0</v>
      </c>
      <c r="N85" s="441"/>
      <c r="O85" s="383" t="str">
        <f t="shared" si="22"/>
        <v/>
      </c>
      <c r="P85" s="442"/>
      <c r="Q85" s="385" t="str">
        <f t="shared" si="23"/>
        <v/>
      </c>
      <c r="R85" s="386" t="str">
        <f t="shared" si="26"/>
        <v/>
      </c>
      <c r="S85" s="391" t="str">
        <f t="shared" si="27"/>
        <v/>
      </c>
      <c r="T85" s="443" t="str">
        <f t="shared" si="24"/>
        <v/>
      </c>
      <c r="U85" s="444" t="str">
        <f t="shared" si="25"/>
        <v/>
      </c>
    </row>
    <row r="86" spans="2:21" s="360" customFormat="1" ht="18" customHeight="1" thickBot="1" x14ac:dyDescent="0.2">
      <c r="B86" s="372">
        <v>7</v>
      </c>
      <c r="D86" s="447"/>
      <c r="E86" s="447"/>
      <c r="F86" s="448"/>
      <c r="G86" s="375"/>
      <c r="H86" s="679"/>
      <c r="I86" s="679"/>
      <c r="J86" s="378"/>
      <c r="K86" s="390"/>
      <c r="L86" s="380"/>
      <c r="M86" s="381">
        <f t="shared" si="21"/>
        <v>0</v>
      </c>
      <c r="N86" s="441"/>
      <c r="O86" s="383" t="str">
        <f t="shared" si="22"/>
        <v/>
      </c>
      <c r="P86" s="442"/>
      <c r="Q86" s="385" t="str">
        <f t="shared" si="23"/>
        <v/>
      </c>
      <c r="R86" s="386" t="str">
        <f t="shared" si="26"/>
        <v/>
      </c>
      <c r="S86" s="391" t="str">
        <f t="shared" si="27"/>
        <v/>
      </c>
      <c r="T86" s="443" t="str">
        <f t="shared" si="24"/>
        <v/>
      </c>
      <c r="U86" s="444" t="str">
        <f t="shared" si="25"/>
        <v/>
      </c>
    </row>
    <row r="87" spans="2:21" s="360" customFormat="1" ht="18" customHeight="1" thickBot="1" x14ac:dyDescent="0.2">
      <c r="B87" s="372">
        <v>8</v>
      </c>
      <c r="D87" s="447"/>
      <c r="E87" s="447"/>
      <c r="F87" s="448"/>
      <c r="G87" s="375"/>
      <c r="H87" s="679"/>
      <c r="I87" s="679"/>
      <c r="J87" s="378"/>
      <c r="K87" s="390"/>
      <c r="L87" s="380"/>
      <c r="M87" s="381">
        <f t="shared" si="21"/>
        <v>0</v>
      </c>
      <c r="N87" s="441"/>
      <c r="O87" s="383" t="str">
        <f t="shared" si="22"/>
        <v/>
      </c>
      <c r="P87" s="442"/>
      <c r="Q87" s="385" t="str">
        <f t="shared" si="23"/>
        <v/>
      </c>
      <c r="R87" s="386" t="str">
        <f t="shared" si="26"/>
        <v/>
      </c>
      <c r="S87" s="391" t="str">
        <f t="shared" si="27"/>
        <v/>
      </c>
      <c r="T87" s="443" t="str">
        <f t="shared" si="24"/>
        <v/>
      </c>
      <c r="U87" s="444" t="str">
        <f t="shared" si="25"/>
        <v/>
      </c>
    </row>
    <row r="88" spans="2:21" s="360" customFormat="1" ht="18" customHeight="1" thickBot="1" x14ac:dyDescent="0.2">
      <c r="B88" s="372">
        <v>9</v>
      </c>
      <c r="D88" s="447"/>
      <c r="E88" s="447"/>
      <c r="F88" s="448"/>
      <c r="G88" s="375"/>
      <c r="H88" s="679"/>
      <c r="I88" s="679"/>
      <c r="J88" s="378"/>
      <c r="K88" s="390"/>
      <c r="L88" s="380"/>
      <c r="M88" s="381">
        <f t="shared" si="21"/>
        <v>0</v>
      </c>
      <c r="N88" s="441"/>
      <c r="O88" s="383" t="str">
        <f t="shared" si="22"/>
        <v/>
      </c>
      <c r="P88" s="442"/>
      <c r="Q88" s="385" t="str">
        <f t="shared" si="23"/>
        <v/>
      </c>
      <c r="R88" s="386" t="str">
        <f t="shared" si="26"/>
        <v/>
      </c>
      <c r="S88" s="391" t="str">
        <f t="shared" si="27"/>
        <v/>
      </c>
      <c r="T88" s="443" t="str">
        <f t="shared" si="24"/>
        <v/>
      </c>
      <c r="U88" s="444" t="str">
        <f t="shared" si="25"/>
        <v/>
      </c>
    </row>
    <row r="89" spans="2:21" s="360" customFormat="1" ht="18" customHeight="1" thickBot="1" x14ac:dyDescent="0.2">
      <c r="B89" s="372">
        <v>10</v>
      </c>
      <c r="D89" s="447"/>
      <c r="E89" s="447"/>
      <c r="F89" s="448"/>
      <c r="G89" s="375"/>
      <c r="H89" s="679"/>
      <c r="I89" s="679"/>
      <c r="J89" s="378"/>
      <c r="K89" s="390"/>
      <c r="L89" s="380"/>
      <c r="M89" s="381">
        <f t="shared" si="21"/>
        <v>0</v>
      </c>
      <c r="N89" s="441"/>
      <c r="O89" s="383" t="str">
        <f t="shared" si="22"/>
        <v/>
      </c>
      <c r="P89" s="442"/>
      <c r="Q89" s="385" t="str">
        <f t="shared" si="23"/>
        <v/>
      </c>
      <c r="R89" s="386" t="str">
        <f t="shared" si="26"/>
        <v/>
      </c>
      <c r="S89" s="391" t="str">
        <f t="shared" si="27"/>
        <v/>
      </c>
      <c r="T89" s="443" t="str">
        <f t="shared" si="24"/>
        <v/>
      </c>
      <c r="U89" s="444" t="str">
        <f t="shared" si="25"/>
        <v/>
      </c>
    </row>
    <row r="90" spans="2:21" s="360" customFormat="1" ht="18" customHeight="1" thickBot="1" x14ac:dyDescent="0.2">
      <c r="B90" s="372">
        <v>11</v>
      </c>
      <c r="D90" s="447"/>
      <c r="E90" s="447"/>
      <c r="F90" s="448"/>
      <c r="G90" s="375"/>
      <c r="H90" s="679"/>
      <c r="I90" s="679"/>
      <c r="J90" s="378"/>
      <c r="K90" s="390"/>
      <c r="L90" s="380"/>
      <c r="M90" s="381">
        <f t="shared" si="21"/>
        <v>0</v>
      </c>
      <c r="N90" s="441"/>
      <c r="O90" s="383" t="str">
        <f t="shared" si="22"/>
        <v/>
      </c>
      <c r="P90" s="442"/>
      <c r="Q90" s="385" t="str">
        <f t="shared" si="23"/>
        <v/>
      </c>
      <c r="R90" s="386" t="str">
        <f t="shared" si="26"/>
        <v/>
      </c>
      <c r="S90" s="391" t="str">
        <f t="shared" si="27"/>
        <v/>
      </c>
      <c r="T90" s="443" t="str">
        <f t="shared" si="24"/>
        <v/>
      </c>
      <c r="U90" s="444" t="str">
        <f t="shared" si="25"/>
        <v/>
      </c>
    </row>
    <row r="91" spans="2:21" s="360" customFormat="1" ht="18" customHeight="1" thickBot="1" x14ac:dyDescent="0.2">
      <c r="B91" s="372">
        <v>12</v>
      </c>
      <c r="D91" s="447"/>
      <c r="E91" s="447"/>
      <c r="F91" s="448"/>
      <c r="G91" s="375"/>
      <c r="H91" s="679"/>
      <c r="I91" s="679"/>
      <c r="J91" s="378"/>
      <c r="K91" s="390"/>
      <c r="L91" s="380"/>
      <c r="M91" s="381">
        <f t="shared" si="21"/>
        <v>0</v>
      </c>
      <c r="N91" s="441"/>
      <c r="O91" s="383" t="str">
        <f t="shared" si="22"/>
        <v/>
      </c>
      <c r="P91" s="442"/>
      <c r="Q91" s="385" t="str">
        <f t="shared" si="23"/>
        <v/>
      </c>
      <c r="R91" s="386" t="str">
        <f t="shared" si="26"/>
        <v/>
      </c>
      <c r="S91" s="391" t="str">
        <f t="shared" si="27"/>
        <v/>
      </c>
      <c r="T91" s="443" t="str">
        <f t="shared" si="24"/>
        <v/>
      </c>
      <c r="U91" s="444" t="str">
        <f t="shared" si="25"/>
        <v/>
      </c>
    </row>
    <row r="92" spans="2:21" s="360" customFormat="1" ht="18" customHeight="1" thickBot="1" x14ac:dyDescent="0.2">
      <c r="B92" s="372">
        <v>13</v>
      </c>
      <c r="D92" s="447"/>
      <c r="E92" s="447"/>
      <c r="F92" s="448"/>
      <c r="G92" s="375"/>
      <c r="H92" s="679"/>
      <c r="I92" s="679"/>
      <c r="J92" s="378"/>
      <c r="K92" s="390"/>
      <c r="L92" s="380"/>
      <c r="M92" s="381">
        <f t="shared" si="21"/>
        <v>0</v>
      </c>
      <c r="N92" s="441"/>
      <c r="O92" s="383" t="str">
        <f t="shared" si="22"/>
        <v/>
      </c>
      <c r="P92" s="442"/>
      <c r="Q92" s="385" t="str">
        <f t="shared" si="23"/>
        <v/>
      </c>
      <c r="R92" s="386" t="str">
        <f t="shared" si="26"/>
        <v/>
      </c>
      <c r="S92" s="391" t="str">
        <f t="shared" si="27"/>
        <v/>
      </c>
      <c r="T92" s="443" t="str">
        <f t="shared" si="24"/>
        <v/>
      </c>
      <c r="U92" s="444" t="str">
        <f t="shared" si="25"/>
        <v/>
      </c>
    </row>
    <row r="93" spans="2:21" s="360" customFormat="1" ht="18" customHeight="1" thickBot="1" x14ac:dyDescent="0.2">
      <c r="B93" s="372">
        <v>14</v>
      </c>
      <c r="D93" s="447"/>
      <c r="E93" s="447"/>
      <c r="F93" s="448"/>
      <c r="G93" s="375"/>
      <c r="H93" s="679"/>
      <c r="I93" s="679"/>
      <c r="J93" s="378"/>
      <c r="K93" s="390"/>
      <c r="L93" s="380"/>
      <c r="M93" s="381">
        <f t="shared" si="21"/>
        <v>0</v>
      </c>
      <c r="N93" s="441"/>
      <c r="O93" s="383" t="str">
        <f t="shared" si="22"/>
        <v/>
      </c>
      <c r="P93" s="442"/>
      <c r="Q93" s="385" t="str">
        <f t="shared" si="23"/>
        <v/>
      </c>
      <c r="R93" s="386" t="str">
        <f t="shared" si="26"/>
        <v/>
      </c>
      <c r="S93" s="391" t="str">
        <f t="shared" si="27"/>
        <v/>
      </c>
      <c r="T93" s="443" t="str">
        <f t="shared" si="24"/>
        <v/>
      </c>
      <c r="U93" s="444" t="str">
        <f t="shared" si="25"/>
        <v/>
      </c>
    </row>
    <row r="94" spans="2:21" s="360" customFormat="1" ht="18" customHeight="1" thickBot="1" x14ac:dyDescent="0.2">
      <c r="B94" s="372">
        <v>15</v>
      </c>
      <c r="D94" s="447"/>
      <c r="E94" s="447"/>
      <c r="F94" s="448"/>
      <c r="G94" s="375"/>
      <c r="H94" s="679"/>
      <c r="I94" s="679"/>
      <c r="J94" s="378"/>
      <c r="K94" s="390"/>
      <c r="L94" s="380"/>
      <c r="M94" s="381">
        <f t="shared" si="21"/>
        <v>0</v>
      </c>
      <c r="N94" s="441"/>
      <c r="O94" s="383" t="str">
        <f t="shared" si="22"/>
        <v/>
      </c>
      <c r="P94" s="442"/>
      <c r="Q94" s="385" t="str">
        <f t="shared" si="23"/>
        <v/>
      </c>
      <c r="R94" s="386" t="str">
        <f t="shared" si="26"/>
        <v/>
      </c>
      <c r="S94" s="391" t="str">
        <f t="shared" si="27"/>
        <v/>
      </c>
      <c r="T94" s="443" t="str">
        <f t="shared" si="24"/>
        <v/>
      </c>
      <c r="U94" s="444" t="str">
        <f t="shared" si="25"/>
        <v/>
      </c>
    </row>
    <row r="95" spans="2:21" s="360" customFormat="1" ht="18" customHeight="1" thickBot="1" x14ac:dyDescent="0.2">
      <c r="B95" s="372">
        <v>16</v>
      </c>
      <c r="D95" s="447"/>
      <c r="E95" s="447"/>
      <c r="F95" s="448"/>
      <c r="G95" s="375"/>
      <c r="H95" s="679"/>
      <c r="I95" s="679"/>
      <c r="J95" s="378"/>
      <c r="K95" s="390"/>
      <c r="L95" s="380"/>
      <c r="M95" s="381">
        <f t="shared" si="21"/>
        <v>0</v>
      </c>
      <c r="N95" s="441"/>
      <c r="O95" s="383" t="str">
        <f t="shared" si="22"/>
        <v/>
      </c>
      <c r="P95" s="442"/>
      <c r="Q95" s="385" t="str">
        <f t="shared" si="23"/>
        <v/>
      </c>
      <c r="R95" s="386" t="str">
        <f t="shared" si="26"/>
        <v/>
      </c>
      <c r="S95" s="391" t="str">
        <f t="shared" si="27"/>
        <v/>
      </c>
      <c r="T95" s="443" t="str">
        <f t="shared" si="24"/>
        <v/>
      </c>
      <c r="U95" s="444" t="str">
        <f t="shared" si="25"/>
        <v/>
      </c>
    </row>
    <row r="96" spans="2:21" s="360" customFormat="1" ht="18" customHeight="1" thickBot="1" x14ac:dyDescent="0.2">
      <c r="B96" s="372">
        <v>17</v>
      </c>
      <c r="D96" s="447"/>
      <c r="E96" s="447"/>
      <c r="F96" s="448"/>
      <c r="G96" s="375"/>
      <c r="H96" s="679"/>
      <c r="I96" s="679"/>
      <c r="J96" s="378"/>
      <c r="K96" s="390"/>
      <c r="L96" s="380"/>
      <c r="M96" s="381">
        <f t="shared" si="21"/>
        <v>0</v>
      </c>
      <c r="N96" s="441"/>
      <c r="O96" s="383" t="str">
        <f t="shared" si="22"/>
        <v/>
      </c>
      <c r="P96" s="442"/>
      <c r="Q96" s="385" t="str">
        <f t="shared" si="23"/>
        <v/>
      </c>
      <c r="R96" s="386" t="str">
        <f t="shared" si="26"/>
        <v/>
      </c>
      <c r="S96" s="391" t="str">
        <f t="shared" si="27"/>
        <v/>
      </c>
      <c r="T96" s="443" t="str">
        <f t="shared" si="24"/>
        <v/>
      </c>
      <c r="U96" s="444" t="str">
        <f t="shared" si="25"/>
        <v/>
      </c>
    </row>
    <row r="97" spans="2:21" s="360" customFormat="1" ht="18" customHeight="1" thickBot="1" x14ac:dyDescent="0.2">
      <c r="B97" s="372">
        <v>18</v>
      </c>
      <c r="D97" s="447"/>
      <c r="E97" s="447"/>
      <c r="F97" s="448"/>
      <c r="G97" s="375"/>
      <c r="H97" s="679"/>
      <c r="I97" s="679"/>
      <c r="J97" s="378"/>
      <c r="K97" s="390"/>
      <c r="L97" s="380"/>
      <c r="M97" s="381">
        <f>$G$9</f>
        <v>0</v>
      </c>
      <c r="N97" s="441"/>
      <c r="O97" s="383" t="str">
        <f t="shared" si="22"/>
        <v/>
      </c>
      <c r="P97" s="442"/>
      <c r="Q97" s="385" t="str">
        <f t="shared" si="23"/>
        <v/>
      </c>
      <c r="R97" s="386" t="str">
        <f t="shared" si="26"/>
        <v/>
      </c>
      <c r="S97" s="391" t="str">
        <f t="shared" si="27"/>
        <v/>
      </c>
      <c r="T97" s="443" t="str">
        <f t="shared" si="24"/>
        <v/>
      </c>
      <c r="U97" s="444" t="str">
        <f t="shared" si="25"/>
        <v/>
      </c>
    </row>
    <row r="98" spans="2:21" s="360" customFormat="1" ht="18" customHeight="1" thickBot="1" x14ac:dyDescent="0.2">
      <c r="B98" s="372">
        <v>19</v>
      </c>
      <c r="D98" s="447"/>
      <c r="E98" s="447"/>
      <c r="F98" s="448"/>
      <c r="G98" s="375"/>
      <c r="H98" s="679"/>
      <c r="I98" s="679"/>
      <c r="J98" s="378"/>
      <c r="K98" s="390"/>
      <c r="L98" s="380"/>
      <c r="M98" s="381">
        <f t="shared" si="21"/>
        <v>0</v>
      </c>
      <c r="N98" s="441"/>
      <c r="O98" s="383" t="str">
        <f t="shared" si="22"/>
        <v/>
      </c>
      <c r="P98" s="442"/>
      <c r="Q98" s="385" t="str">
        <f t="shared" si="23"/>
        <v/>
      </c>
      <c r="R98" s="386" t="str">
        <f t="shared" si="26"/>
        <v/>
      </c>
      <c r="S98" s="391" t="str">
        <f t="shared" si="27"/>
        <v/>
      </c>
      <c r="T98" s="443" t="str">
        <f t="shared" si="24"/>
        <v/>
      </c>
      <c r="U98" s="444" t="str">
        <f t="shared" si="25"/>
        <v/>
      </c>
    </row>
    <row r="99" spans="2:21" s="360" customFormat="1" ht="18" customHeight="1" thickBot="1" x14ac:dyDescent="0.2">
      <c r="B99" s="372">
        <v>20</v>
      </c>
      <c r="D99" s="447"/>
      <c r="E99" s="447"/>
      <c r="F99" s="448"/>
      <c r="G99" s="375"/>
      <c r="H99" s="679"/>
      <c r="I99" s="679"/>
      <c r="J99" s="378"/>
      <c r="K99" s="390"/>
      <c r="L99" s="380"/>
      <c r="M99" s="381">
        <f t="shared" si="21"/>
        <v>0</v>
      </c>
      <c r="N99" s="441"/>
      <c r="O99" s="383" t="str">
        <f t="shared" si="22"/>
        <v/>
      </c>
      <c r="P99" s="442"/>
      <c r="Q99" s="385" t="str">
        <f t="shared" si="23"/>
        <v/>
      </c>
      <c r="R99" s="386" t="str">
        <f t="shared" si="26"/>
        <v/>
      </c>
      <c r="S99" s="391" t="str">
        <f t="shared" si="27"/>
        <v/>
      </c>
      <c r="T99" s="443" t="str">
        <f t="shared" si="24"/>
        <v/>
      </c>
      <c r="U99" s="444" t="str">
        <f t="shared" si="25"/>
        <v/>
      </c>
    </row>
    <row r="100" spans="2:21" s="360" customFormat="1" ht="18" customHeight="1" thickBot="1" x14ac:dyDescent="0.2">
      <c r="B100" s="372">
        <v>21</v>
      </c>
      <c r="D100" s="680"/>
      <c r="E100" s="680"/>
      <c r="F100" s="448"/>
      <c r="G100" s="375"/>
      <c r="H100" s="679"/>
      <c r="I100" s="679"/>
      <c r="J100" s="378"/>
      <c r="K100" s="390"/>
      <c r="L100" s="380"/>
      <c r="M100" s="381">
        <f>$G$9</f>
        <v>0</v>
      </c>
      <c r="N100" s="441"/>
      <c r="O100" s="383" t="str">
        <f t="shared" si="22"/>
        <v/>
      </c>
      <c r="P100" s="442"/>
      <c r="Q100" s="385" t="str">
        <f t="shared" si="23"/>
        <v/>
      </c>
      <c r="R100" s="386" t="str">
        <f t="shared" si="26"/>
        <v/>
      </c>
      <c r="S100" s="391" t="str">
        <f t="shared" si="27"/>
        <v/>
      </c>
      <c r="T100" s="443" t="str">
        <f t="shared" si="24"/>
        <v/>
      </c>
      <c r="U100" s="444" t="str">
        <f t="shared" si="25"/>
        <v/>
      </c>
    </row>
    <row r="101" spans="2:21" s="360" customFormat="1" ht="18" customHeight="1" thickBot="1" x14ac:dyDescent="0.2">
      <c r="B101" s="372">
        <v>22</v>
      </c>
      <c r="D101" s="680"/>
      <c r="E101" s="680"/>
      <c r="F101" s="448"/>
      <c r="G101" s="375"/>
      <c r="H101" s="679"/>
      <c r="I101" s="679"/>
      <c r="J101" s="426"/>
      <c r="K101" s="397"/>
      <c r="L101" s="398"/>
      <c r="M101" s="399">
        <f>$G$9</f>
        <v>0</v>
      </c>
      <c r="N101" s="441"/>
      <c r="O101" s="383" t="str">
        <f t="shared" si="22"/>
        <v/>
      </c>
      <c r="P101" s="442"/>
      <c r="Q101" s="385" t="str">
        <f t="shared" si="23"/>
        <v/>
      </c>
      <c r="R101" s="386" t="str">
        <f t="shared" si="26"/>
        <v/>
      </c>
      <c r="S101" s="391" t="str">
        <f t="shared" si="27"/>
        <v/>
      </c>
      <c r="T101" s="443" t="str">
        <f t="shared" si="24"/>
        <v/>
      </c>
      <c r="U101" s="444" t="str">
        <f t="shared" si="25"/>
        <v/>
      </c>
    </row>
    <row r="102" spans="2:21" s="140" customFormat="1" ht="7.9" customHeight="1" thickBot="1" x14ac:dyDescent="0.2">
      <c r="B102" s="428"/>
      <c r="D102" s="373"/>
      <c r="E102" s="373"/>
      <c r="F102" s="373"/>
      <c r="G102" s="672"/>
      <c r="H102" s="658"/>
      <c r="I102" s="673"/>
      <c r="J102" s="378"/>
      <c r="K102" s="381"/>
      <c r="L102" s="381"/>
      <c r="M102" s="381"/>
      <c r="N102" s="660"/>
      <c r="O102" s="449"/>
      <c r="P102" s="450"/>
      <c r="Q102" s="373"/>
      <c r="R102" s="681"/>
      <c r="S102" s="681"/>
      <c r="T102" s="682">
        <f>SUM(T80:T101)</f>
        <v>8800</v>
      </c>
      <c r="U102" s="656" t="e">
        <f>SUM(U80:U101)</f>
        <v>#DIV/0!</v>
      </c>
    </row>
    <row r="103" spans="2:21" s="140" customFormat="1" ht="12" x14ac:dyDescent="0.15">
      <c r="B103" s="431"/>
      <c r="C103" s="432"/>
      <c r="D103" s="410" t="s">
        <v>69</v>
      </c>
      <c r="E103" s="410"/>
      <c r="F103" s="410"/>
      <c r="G103" s="672"/>
      <c r="H103" s="658"/>
      <c r="I103" s="673"/>
      <c r="J103" s="411"/>
      <c r="K103" s="411"/>
      <c r="L103" s="411"/>
      <c r="M103" s="411"/>
      <c r="N103" s="660"/>
      <c r="O103" s="451"/>
      <c r="P103" s="434"/>
      <c r="Q103" s="452"/>
      <c r="R103" s="683"/>
      <c r="S103" s="683"/>
      <c r="T103" s="682"/>
      <c r="U103" s="656"/>
    </row>
    <row r="104" spans="2:21" s="140" customFormat="1" ht="15" customHeight="1" x14ac:dyDescent="0.15">
      <c r="B104" s="141"/>
      <c r="C104" s="141"/>
      <c r="D104" s="142"/>
      <c r="E104" s="142"/>
      <c r="F104" s="142"/>
      <c r="G104" s="143"/>
      <c r="H104" s="144"/>
      <c r="I104" s="143"/>
      <c r="J104" s="145"/>
      <c r="K104" s="145"/>
      <c r="L104" s="145"/>
      <c r="M104" s="145"/>
      <c r="N104" s="146"/>
      <c r="O104" s="453"/>
      <c r="P104" s="148"/>
      <c r="Q104" s="148"/>
      <c r="R104" s="150"/>
      <c r="S104" s="150"/>
      <c r="T104" s="184"/>
      <c r="U104" s="153"/>
    </row>
    <row r="105" spans="2:21" s="360" customFormat="1" ht="16.899999999999999" customHeight="1" thickBot="1" x14ac:dyDescent="0.2">
      <c r="B105" s="623" t="s">
        <v>169</v>
      </c>
      <c r="C105" s="684" t="s">
        <v>53</v>
      </c>
      <c r="D105" s="684"/>
      <c r="E105" s="684"/>
      <c r="F105" s="684"/>
      <c r="G105" s="669" t="s">
        <v>20</v>
      </c>
      <c r="H105" s="670" t="s">
        <v>21</v>
      </c>
      <c r="I105" s="670"/>
      <c r="J105" s="671" t="s">
        <v>22</v>
      </c>
      <c r="K105" s="671" t="s">
        <v>22</v>
      </c>
      <c r="L105" s="671" t="s">
        <v>22</v>
      </c>
      <c r="M105" s="676" t="s">
        <v>2</v>
      </c>
      <c r="N105" s="677" t="s">
        <v>5</v>
      </c>
      <c r="O105" s="677"/>
      <c r="P105" s="649" t="s">
        <v>6</v>
      </c>
      <c r="Q105" s="649"/>
      <c r="R105" s="662" t="s">
        <v>3</v>
      </c>
      <c r="S105" s="662"/>
      <c r="T105" s="647" t="s">
        <v>117</v>
      </c>
      <c r="U105" s="649" t="s">
        <v>175</v>
      </c>
    </row>
    <row r="106" spans="2:21" s="360" customFormat="1" ht="15" customHeight="1" thickBot="1" x14ac:dyDescent="0.2">
      <c r="B106" s="623"/>
      <c r="C106" s="684"/>
      <c r="D106" s="684"/>
      <c r="E106" s="684"/>
      <c r="F106" s="684"/>
      <c r="G106" s="669"/>
      <c r="H106" s="670" t="s">
        <v>21</v>
      </c>
      <c r="I106" s="670"/>
      <c r="J106" s="671"/>
      <c r="K106" s="671"/>
      <c r="L106" s="671"/>
      <c r="M106" s="676"/>
      <c r="N106" s="677"/>
      <c r="O106" s="677"/>
      <c r="P106" s="649"/>
      <c r="Q106" s="649"/>
      <c r="R106" s="662"/>
      <c r="S106" s="662"/>
      <c r="T106" s="648"/>
      <c r="U106" s="650"/>
    </row>
    <row r="107" spans="2:21" s="360" customFormat="1" ht="18" customHeight="1" thickBot="1" x14ac:dyDescent="0.2">
      <c r="B107" s="454">
        <v>1</v>
      </c>
      <c r="C107" s="455"/>
      <c r="D107" s="374" t="s">
        <v>180</v>
      </c>
      <c r="E107" s="374"/>
      <c r="F107" s="437"/>
      <c r="G107" s="456">
        <v>100</v>
      </c>
      <c r="H107" s="675" t="s">
        <v>110</v>
      </c>
      <c r="I107" s="675"/>
      <c r="J107" s="457"/>
      <c r="K107" s="458"/>
      <c r="L107" s="459"/>
      <c r="M107" s="460">
        <f t="shared" ref="M107:M116" si="28">$G$9</f>
        <v>0</v>
      </c>
      <c r="N107" s="441">
        <v>100</v>
      </c>
      <c r="O107" s="383" t="str">
        <f t="shared" ref="O107:O116" si="29">IF(ISBLANK(H107),"",H107)</f>
        <v>缶</v>
      </c>
      <c r="P107" s="442">
        <v>10</v>
      </c>
      <c r="Q107" s="385" t="str">
        <f t="shared" ref="Q107:Q116" si="30">IF(ISBLANK(H107),"",H107)</f>
        <v>缶</v>
      </c>
      <c r="R107" s="386">
        <f>IF(ISBLANK(N107),"",N107-P107)</f>
        <v>90</v>
      </c>
      <c r="S107" s="387" t="str">
        <f>IF(ISBLANK(N107),"",O107)</f>
        <v>缶</v>
      </c>
      <c r="T107" s="443">
        <f t="shared" ref="T107:T116" si="31">IF(ISBLANK(N107),"",(N107-P107)*G107)</f>
        <v>9000</v>
      </c>
      <c r="U107" s="461" t="e">
        <f t="shared" ref="U107:U116" si="32">IF(ISBLANK(N107),"",T107/M107)</f>
        <v>#DIV/0!</v>
      </c>
    </row>
    <row r="108" spans="2:21" s="360" customFormat="1" ht="18" customHeight="1" thickBot="1" x14ac:dyDescent="0.2">
      <c r="B108" s="454">
        <v>2</v>
      </c>
      <c r="C108" s="455"/>
      <c r="D108" s="374" t="s">
        <v>177</v>
      </c>
      <c r="E108" s="374"/>
      <c r="F108" s="437"/>
      <c r="G108" s="456"/>
      <c r="H108" s="675"/>
      <c r="I108" s="675"/>
      <c r="J108" s="457"/>
      <c r="K108" s="462"/>
      <c r="L108" s="459"/>
      <c r="M108" s="460">
        <f t="shared" si="28"/>
        <v>0</v>
      </c>
      <c r="N108" s="441"/>
      <c r="O108" s="383" t="str">
        <f t="shared" si="29"/>
        <v/>
      </c>
      <c r="P108" s="442"/>
      <c r="Q108" s="385" t="str">
        <f t="shared" si="30"/>
        <v/>
      </c>
      <c r="R108" s="386" t="str">
        <f t="shared" ref="R108:R116" si="33">IF(ISBLANK(N108),"",N108-P108)</f>
        <v/>
      </c>
      <c r="S108" s="391" t="str">
        <f t="shared" ref="S108:S116" si="34">IF(ISBLANK(N108),"",O108)</f>
        <v/>
      </c>
      <c r="T108" s="443" t="str">
        <f t="shared" si="31"/>
        <v/>
      </c>
      <c r="U108" s="444" t="str">
        <f t="shared" si="32"/>
        <v/>
      </c>
    </row>
    <row r="109" spans="2:21" s="360" customFormat="1" ht="18" customHeight="1" thickBot="1" x14ac:dyDescent="0.2">
      <c r="B109" s="454">
        <v>3</v>
      </c>
      <c r="C109" s="455"/>
      <c r="D109" s="374"/>
      <c r="E109" s="374"/>
      <c r="F109" s="437"/>
      <c r="G109" s="456"/>
      <c r="H109" s="675"/>
      <c r="I109" s="675"/>
      <c r="J109" s="457"/>
      <c r="K109" s="462"/>
      <c r="L109" s="459"/>
      <c r="M109" s="460">
        <f t="shared" si="28"/>
        <v>0</v>
      </c>
      <c r="N109" s="441"/>
      <c r="O109" s="383" t="str">
        <f t="shared" si="29"/>
        <v/>
      </c>
      <c r="P109" s="442"/>
      <c r="Q109" s="385" t="str">
        <f t="shared" si="30"/>
        <v/>
      </c>
      <c r="R109" s="386" t="str">
        <f t="shared" si="33"/>
        <v/>
      </c>
      <c r="S109" s="391" t="str">
        <f t="shared" si="34"/>
        <v/>
      </c>
      <c r="T109" s="443" t="str">
        <f t="shared" si="31"/>
        <v/>
      </c>
      <c r="U109" s="444" t="str">
        <f t="shared" si="32"/>
        <v/>
      </c>
    </row>
    <row r="110" spans="2:21" s="360" customFormat="1" ht="18" customHeight="1" thickBot="1" x14ac:dyDescent="0.2">
      <c r="B110" s="454">
        <v>4</v>
      </c>
      <c r="C110" s="455"/>
      <c r="D110" s="374"/>
      <c r="E110" s="374"/>
      <c r="F110" s="437"/>
      <c r="G110" s="456"/>
      <c r="H110" s="675"/>
      <c r="I110" s="675"/>
      <c r="J110" s="457"/>
      <c r="K110" s="462"/>
      <c r="L110" s="459"/>
      <c r="M110" s="460">
        <f t="shared" si="28"/>
        <v>0</v>
      </c>
      <c r="N110" s="441"/>
      <c r="O110" s="383" t="str">
        <f t="shared" si="29"/>
        <v/>
      </c>
      <c r="P110" s="442"/>
      <c r="Q110" s="385" t="str">
        <f t="shared" si="30"/>
        <v/>
      </c>
      <c r="R110" s="386" t="str">
        <f t="shared" si="33"/>
        <v/>
      </c>
      <c r="S110" s="391" t="str">
        <f t="shared" si="34"/>
        <v/>
      </c>
      <c r="T110" s="443" t="str">
        <f t="shared" si="31"/>
        <v/>
      </c>
      <c r="U110" s="444" t="str">
        <f t="shared" si="32"/>
        <v/>
      </c>
    </row>
    <row r="111" spans="2:21" s="360" customFormat="1" ht="18" customHeight="1" thickBot="1" x14ac:dyDescent="0.2">
      <c r="B111" s="454">
        <v>5</v>
      </c>
      <c r="C111" s="455"/>
      <c r="D111" s="685"/>
      <c r="E111" s="685"/>
      <c r="F111" s="437"/>
      <c r="G111" s="456"/>
      <c r="H111" s="675"/>
      <c r="I111" s="675"/>
      <c r="J111" s="457"/>
      <c r="K111" s="462"/>
      <c r="L111" s="459"/>
      <c r="M111" s="460">
        <f t="shared" si="28"/>
        <v>0</v>
      </c>
      <c r="N111" s="441"/>
      <c r="O111" s="383" t="str">
        <f t="shared" si="29"/>
        <v/>
      </c>
      <c r="P111" s="442"/>
      <c r="Q111" s="385" t="str">
        <f t="shared" si="30"/>
        <v/>
      </c>
      <c r="R111" s="386" t="str">
        <f t="shared" si="33"/>
        <v/>
      </c>
      <c r="S111" s="391" t="str">
        <f t="shared" si="34"/>
        <v/>
      </c>
      <c r="T111" s="443" t="str">
        <f t="shared" si="31"/>
        <v/>
      </c>
      <c r="U111" s="444" t="str">
        <f t="shared" si="32"/>
        <v/>
      </c>
    </row>
    <row r="112" spans="2:21" s="360" customFormat="1" ht="18" customHeight="1" thickBot="1" x14ac:dyDescent="0.2">
      <c r="B112" s="454">
        <v>6</v>
      </c>
      <c r="C112" s="448"/>
      <c r="D112" s="463"/>
      <c r="E112" s="463"/>
      <c r="F112" s="448"/>
      <c r="G112" s="464"/>
      <c r="H112" s="679"/>
      <c r="I112" s="679"/>
      <c r="J112" s="465"/>
      <c r="K112" s="466"/>
      <c r="L112" s="467"/>
      <c r="M112" s="460">
        <f t="shared" si="28"/>
        <v>0</v>
      </c>
      <c r="N112" s="441"/>
      <c r="O112" s="383" t="str">
        <f t="shared" si="29"/>
        <v/>
      </c>
      <c r="P112" s="384"/>
      <c r="Q112" s="385" t="str">
        <f t="shared" si="30"/>
        <v/>
      </c>
      <c r="R112" s="386" t="str">
        <f t="shared" si="33"/>
        <v/>
      </c>
      <c r="S112" s="391" t="str">
        <f t="shared" si="34"/>
        <v/>
      </c>
      <c r="T112" s="443" t="str">
        <f t="shared" si="31"/>
        <v/>
      </c>
      <c r="U112" s="444" t="str">
        <f t="shared" si="32"/>
        <v/>
      </c>
    </row>
    <row r="113" spans="2:21" s="360" customFormat="1" ht="18" customHeight="1" thickBot="1" x14ac:dyDescent="0.2">
      <c r="B113" s="454">
        <v>7</v>
      </c>
      <c r="C113" s="448"/>
      <c r="D113" s="463"/>
      <c r="E113" s="463"/>
      <c r="F113" s="448"/>
      <c r="G113" s="464"/>
      <c r="H113" s="679"/>
      <c r="I113" s="679"/>
      <c r="J113" s="465"/>
      <c r="K113" s="466"/>
      <c r="L113" s="467"/>
      <c r="M113" s="460">
        <f t="shared" si="28"/>
        <v>0</v>
      </c>
      <c r="N113" s="441"/>
      <c r="O113" s="383" t="str">
        <f t="shared" si="29"/>
        <v/>
      </c>
      <c r="P113" s="384"/>
      <c r="Q113" s="385" t="str">
        <f t="shared" si="30"/>
        <v/>
      </c>
      <c r="R113" s="386" t="str">
        <f t="shared" si="33"/>
        <v/>
      </c>
      <c r="S113" s="391" t="str">
        <f t="shared" si="34"/>
        <v/>
      </c>
      <c r="T113" s="443" t="str">
        <f t="shared" si="31"/>
        <v/>
      </c>
      <c r="U113" s="444" t="str">
        <f t="shared" si="32"/>
        <v/>
      </c>
    </row>
    <row r="114" spans="2:21" s="360" customFormat="1" ht="18" customHeight="1" thickBot="1" x14ac:dyDescent="0.2">
      <c r="B114" s="454">
        <v>8</v>
      </c>
      <c r="C114" s="448"/>
      <c r="D114" s="680"/>
      <c r="E114" s="680"/>
      <c r="F114" s="448"/>
      <c r="G114" s="464"/>
      <c r="H114" s="679"/>
      <c r="I114" s="679"/>
      <c r="J114" s="465"/>
      <c r="K114" s="466"/>
      <c r="L114" s="467"/>
      <c r="M114" s="460">
        <f t="shared" si="28"/>
        <v>0</v>
      </c>
      <c r="N114" s="441"/>
      <c r="O114" s="383" t="str">
        <f t="shared" si="29"/>
        <v/>
      </c>
      <c r="P114" s="384"/>
      <c r="Q114" s="385" t="str">
        <f t="shared" si="30"/>
        <v/>
      </c>
      <c r="R114" s="386" t="str">
        <f t="shared" si="33"/>
        <v/>
      </c>
      <c r="S114" s="391" t="str">
        <f t="shared" si="34"/>
        <v/>
      </c>
      <c r="T114" s="443" t="str">
        <f t="shared" si="31"/>
        <v/>
      </c>
      <c r="U114" s="444" t="str">
        <f t="shared" si="32"/>
        <v/>
      </c>
    </row>
    <row r="115" spans="2:21" s="360" customFormat="1" ht="18" customHeight="1" thickBot="1" x14ac:dyDescent="0.2">
      <c r="B115" s="454">
        <v>9</v>
      </c>
      <c r="C115" s="448"/>
      <c r="D115" s="680"/>
      <c r="E115" s="680"/>
      <c r="F115" s="448"/>
      <c r="G115" s="464"/>
      <c r="H115" s="679"/>
      <c r="I115" s="679"/>
      <c r="J115" s="465"/>
      <c r="K115" s="466"/>
      <c r="L115" s="467"/>
      <c r="M115" s="460">
        <f t="shared" si="28"/>
        <v>0</v>
      </c>
      <c r="N115" s="441"/>
      <c r="O115" s="383" t="str">
        <f t="shared" si="29"/>
        <v/>
      </c>
      <c r="P115" s="384"/>
      <c r="Q115" s="385" t="str">
        <f t="shared" si="30"/>
        <v/>
      </c>
      <c r="R115" s="386" t="str">
        <f t="shared" si="33"/>
        <v/>
      </c>
      <c r="S115" s="391" t="str">
        <f t="shared" si="34"/>
        <v/>
      </c>
      <c r="T115" s="443" t="str">
        <f t="shared" si="31"/>
        <v/>
      </c>
      <c r="U115" s="444" t="str">
        <f t="shared" si="32"/>
        <v/>
      </c>
    </row>
    <row r="116" spans="2:21" s="360" customFormat="1" ht="18" customHeight="1" thickBot="1" x14ac:dyDescent="0.2">
      <c r="B116" s="454">
        <v>10</v>
      </c>
      <c r="C116" s="448"/>
      <c r="D116" s="680"/>
      <c r="E116" s="680"/>
      <c r="F116" s="448"/>
      <c r="G116" s="464"/>
      <c r="H116" s="679"/>
      <c r="I116" s="679"/>
      <c r="J116" s="468"/>
      <c r="K116" s="469"/>
      <c r="L116" s="470"/>
      <c r="M116" s="471">
        <f t="shared" si="28"/>
        <v>0</v>
      </c>
      <c r="N116" s="441"/>
      <c r="O116" s="383" t="str">
        <f t="shared" si="29"/>
        <v/>
      </c>
      <c r="P116" s="384"/>
      <c r="Q116" s="385" t="str">
        <f t="shared" si="30"/>
        <v/>
      </c>
      <c r="R116" s="386" t="str">
        <f t="shared" si="33"/>
        <v/>
      </c>
      <c r="S116" s="400" t="str">
        <f t="shared" si="34"/>
        <v/>
      </c>
      <c r="T116" s="443" t="str">
        <f t="shared" si="31"/>
        <v/>
      </c>
      <c r="U116" s="472" t="str">
        <f t="shared" si="32"/>
        <v/>
      </c>
    </row>
    <row r="117" spans="2:21" s="140" customFormat="1" ht="7.9" customHeight="1" thickBot="1" x14ac:dyDescent="0.2">
      <c r="B117" s="372"/>
      <c r="C117" s="373"/>
      <c r="D117" s="373"/>
      <c r="E117" s="373"/>
      <c r="F117" s="373"/>
      <c r="G117" s="672"/>
      <c r="H117" s="686"/>
      <c r="I117" s="687"/>
      <c r="J117" s="378"/>
      <c r="K117" s="381"/>
      <c r="L117" s="381"/>
      <c r="M117" s="381"/>
      <c r="N117" s="689"/>
      <c r="O117" s="473"/>
      <c r="P117" s="373"/>
      <c r="Q117" s="373"/>
      <c r="R117" s="688"/>
      <c r="S117" s="474"/>
      <c r="T117" s="682">
        <f>SUM(T107:T116)</f>
        <v>9000</v>
      </c>
      <c r="U117" s="656" t="e">
        <f>SUM(U107:U116)</f>
        <v>#DIV/0!</v>
      </c>
    </row>
    <row r="118" spans="2:21" s="140" customFormat="1" ht="12" x14ac:dyDescent="0.15">
      <c r="B118" s="408"/>
      <c r="C118" s="409"/>
      <c r="D118" s="410" t="s">
        <v>69</v>
      </c>
      <c r="E118" s="410"/>
      <c r="F118" s="410"/>
      <c r="G118" s="672"/>
      <c r="H118" s="686"/>
      <c r="I118" s="673"/>
      <c r="J118" s="411"/>
      <c r="K118" s="411"/>
      <c r="L118" s="411"/>
      <c r="M118" s="411"/>
      <c r="N118" s="689"/>
      <c r="O118" s="475"/>
      <c r="P118" s="452"/>
      <c r="Q118" s="452"/>
      <c r="R118" s="688"/>
      <c r="S118" s="476"/>
      <c r="T118" s="682"/>
      <c r="U118" s="656"/>
    </row>
    <row r="119" spans="2:21" s="140" customFormat="1" ht="9" customHeight="1" x14ac:dyDescent="0.15">
      <c r="G119" s="416"/>
      <c r="H119" s="416"/>
      <c r="I119" s="416"/>
      <c r="J119" s="477"/>
      <c r="K119" s="416"/>
      <c r="L119" s="416"/>
      <c r="M119" s="416"/>
      <c r="N119" s="417"/>
      <c r="O119" s="417"/>
      <c r="R119" s="418"/>
      <c r="S119" s="418"/>
      <c r="T119" s="478"/>
    </row>
    <row r="120" spans="2:21" s="360" customFormat="1" ht="17.45" customHeight="1" thickBot="1" x14ac:dyDescent="0.2">
      <c r="B120" s="623" t="s">
        <v>104</v>
      </c>
      <c r="C120" s="663" t="s">
        <v>59</v>
      </c>
      <c r="D120" s="664"/>
      <c r="E120" s="664"/>
      <c r="F120" s="665"/>
      <c r="G120" s="669" t="s">
        <v>55</v>
      </c>
      <c r="H120" s="670" t="s">
        <v>21</v>
      </c>
      <c r="I120" s="670"/>
      <c r="J120" s="671" t="s">
        <v>22</v>
      </c>
      <c r="K120" s="671" t="s">
        <v>22</v>
      </c>
      <c r="L120" s="671" t="s">
        <v>22</v>
      </c>
      <c r="M120" s="676" t="s">
        <v>2</v>
      </c>
      <c r="N120" s="677" t="s">
        <v>5</v>
      </c>
      <c r="O120" s="677"/>
      <c r="P120" s="678" t="s">
        <v>6</v>
      </c>
      <c r="Q120" s="678"/>
      <c r="R120" s="662" t="s">
        <v>3</v>
      </c>
      <c r="S120" s="662"/>
      <c r="T120" s="647" t="s">
        <v>117</v>
      </c>
      <c r="U120" s="649" t="s">
        <v>175</v>
      </c>
    </row>
    <row r="121" spans="2:21" s="360" customFormat="1" ht="15.75" customHeight="1" thickBot="1" x14ac:dyDescent="0.2">
      <c r="B121" s="623"/>
      <c r="C121" s="666"/>
      <c r="D121" s="667"/>
      <c r="E121" s="667"/>
      <c r="F121" s="668"/>
      <c r="G121" s="669"/>
      <c r="H121" s="670" t="s">
        <v>21</v>
      </c>
      <c r="I121" s="670"/>
      <c r="J121" s="671"/>
      <c r="K121" s="671"/>
      <c r="L121" s="671"/>
      <c r="M121" s="676"/>
      <c r="N121" s="677"/>
      <c r="O121" s="677"/>
      <c r="P121" s="678"/>
      <c r="Q121" s="678"/>
      <c r="R121" s="662"/>
      <c r="S121" s="662"/>
      <c r="T121" s="648"/>
      <c r="U121" s="650"/>
    </row>
    <row r="122" spans="2:21" s="360" customFormat="1" ht="18" customHeight="1" thickBot="1" x14ac:dyDescent="0.2">
      <c r="B122" s="454">
        <v>1</v>
      </c>
      <c r="C122" s="436"/>
      <c r="D122" s="674" t="s">
        <v>131</v>
      </c>
      <c r="E122" s="674"/>
      <c r="F122" s="437"/>
      <c r="G122" s="375">
        <v>180</v>
      </c>
      <c r="H122" s="675" t="s">
        <v>1</v>
      </c>
      <c r="I122" s="675"/>
      <c r="J122" s="438"/>
      <c r="K122" s="439"/>
      <c r="L122" s="440"/>
      <c r="M122" s="381">
        <f t="shared" ref="M122:M131" si="35">$G$9</f>
        <v>0</v>
      </c>
      <c r="N122" s="441"/>
      <c r="O122" s="383" t="str">
        <f t="shared" ref="O122:O131" si="36">IF(ISBLANK(H122),"",H122)</f>
        <v>kg</v>
      </c>
      <c r="P122" s="442"/>
      <c r="Q122" s="385" t="str">
        <f t="shared" ref="Q122:Q131" si="37">IF(ISBLANK(H122),"",H122)</f>
        <v>kg</v>
      </c>
      <c r="R122" s="386" t="str">
        <f>IF(ISBLANK(N122),"",N122-P122)</f>
        <v/>
      </c>
      <c r="S122" s="387" t="str">
        <f>IF(ISBLANK(N122),"",O122)</f>
        <v/>
      </c>
      <c r="T122" s="443" t="str">
        <f t="shared" ref="T122:T131" si="38">IF(ISBLANK(N122),"",(N122-P122)*G122)</f>
        <v/>
      </c>
      <c r="U122" s="444" t="str">
        <f t="shared" ref="U122:U131" si="39">IF(ISBLANK(N122),"",T122/M122)</f>
        <v/>
      </c>
    </row>
    <row r="123" spans="2:21" s="360" customFormat="1" ht="18" customHeight="1" thickBot="1" x14ac:dyDescent="0.2">
      <c r="B123" s="454">
        <v>2</v>
      </c>
      <c r="C123" s="436"/>
      <c r="D123" s="674"/>
      <c r="E123" s="674"/>
      <c r="F123" s="437"/>
      <c r="G123" s="375"/>
      <c r="H123" s="675"/>
      <c r="I123" s="675"/>
      <c r="J123" s="438"/>
      <c r="K123" s="445"/>
      <c r="L123" s="440"/>
      <c r="M123" s="381">
        <f t="shared" si="35"/>
        <v>0</v>
      </c>
      <c r="N123" s="441"/>
      <c r="O123" s="383" t="str">
        <f t="shared" si="36"/>
        <v/>
      </c>
      <c r="P123" s="442"/>
      <c r="Q123" s="385" t="str">
        <f t="shared" si="37"/>
        <v/>
      </c>
      <c r="R123" s="386" t="str">
        <f t="shared" ref="R123:R131" si="40">IF(ISBLANK(N123),"",N123-P123)</f>
        <v/>
      </c>
      <c r="S123" s="391" t="str">
        <f t="shared" ref="S123:S131" si="41">IF(ISBLANK(N123),"",O123)</f>
        <v/>
      </c>
      <c r="T123" s="443" t="str">
        <f t="shared" si="38"/>
        <v/>
      </c>
      <c r="U123" s="444" t="str">
        <f t="shared" si="39"/>
        <v/>
      </c>
    </row>
    <row r="124" spans="2:21" s="360" customFormat="1" ht="18" customHeight="1" thickBot="1" x14ac:dyDescent="0.2">
      <c r="B124" s="454">
        <v>3</v>
      </c>
      <c r="C124" s="436"/>
      <c r="D124" s="447"/>
      <c r="E124" s="447"/>
      <c r="F124" s="437"/>
      <c r="G124" s="375"/>
      <c r="H124" s="675"/>
      <c r="I124" s="675"/>
      <c r="J124" s="438"/>
      <c r="K124" s="445"/>
      <c r="L124" s="440"/>
      <c r="M124" s="381">
        <f t="shared" si="35"/>
        <v>0</v>
      </c>
      <c r="N124" s="441"/>
      <c r="O124" s="383" t="str">
        <f t="shared" si="36"/>
        <v/>
      </c>
      <c r="P124" s="442"/>
      <c r="Q124" s="385" t="str">
        <f t="shared" si="37"/>
        <v/>
      </c>
      <c r="R124" s="386" t="str">
        <f t="shared" si="40"/>
        <v/>
      </c>
      <c r="S124" s="391" t="str">
        <f t="shared" si="41"/>
        <v/>
      </c>
      <c r="T124" s="443" t="str">
        <f t="shared" si="38"/>
        <v/>
      </c>
      <c r="U124" s="444" t="str">
        <f t="shared" si="39"/>
        <v/>
      </c>
    </row>
    <row r="125" spans="2:21" s="360" customFormat="1" ht="18" customHeight="1" thickBot="1" x14ac:dyDescent="0.2">
      <c r="B125" s="454">
        <v>4</v>
      </c>
      <c r="C125" s="436"/>
      <c r="D125" s="447"/>
      <c r="E125" s="447"/>
      <c r="F125" s="437"/>
      <c r="G125" s="375"/>
      <c r="H125" s="675"/>
      <c r="I125" s="675"/>
      <c r="J125" s="438"/>
      <c r="K125" s="445"/>
      <c r="L125" s="440"/>
      <c r="M125" s="381">
        <f t="shared" si="35"/>
        <v>0</v>
      </c>
      <c r="N125" s="441"/>
      <c r="O125" s="383" t="str">
        <f t="shared" si="36"/>
        <v/>
      </c>
      <c r="P125" s="442"/>
      <c r="Q125" s="385" t="str">
        <f t="shared" si="37"/>
        <v/>
      </c>
      <c r="R125" s="386" t="str">
        <f t="shared" si="40"/>
        <v/>
      </c>
      <c r="S125" s="391" t="str">
        <f t="shared" si="41"/>
        <v/>
      </c>
      <c r="T125" s="443" t="str">
        <f t="shared" si="38"/>
        <v/>
      </c>
      <c r="U125" s="444" t="str">
        <f t="shared" si="39"/>
        <v/>
      </c>
    </row>
    <row r="126" spans="2:21" s="360" customFormat="1" ht="18" customHeight="1" thickBot="1" x14ac:dyDescent="0.2">
      <c r="B126" s="454">
        <v>5</v>
      </c>
      <c r="C126" s="436"/>
      <c r="D126" s="447"/>
      <c r="E126" s="447"/>
      <c r="F126" s="437"/>
      <c r="G126" s="375"/>
      <c r="H126" s="675"/>
      <c r="I126" s="675"/>
      <c r="J126" s="438"/>
      <c r="K126" s="445"/>
      <c r="L126" s="440"/>
      <c r="M126" s="381">
        <f t="shared" si="35"/>
        <v>0</v>
      </c>
      <c r="N126" s="441"/>
      <c r="O126" s="383" t="str">
        <f t="shared" si="36"/>
        <v/>
      </c>
      <c r="P126" s="442"/>
      <c r="Q126" s="385" t="str">
        <f t="shared" si="37"/>
        <v/>
      </c>
      <c r="R126" s="386" t="str">
        <f t="shared" si="40"/>
        <v/>
      </c>
      <c r="S126" s="391" t="str">
        <f t="shared" si="41"/>
        <v/>
      </c>
      <c r="T126" s="443" t="str">
        <f t="shared" si="38"/>
        <v/>
      </c>
      <c r="U126" s="444" t="str">
        <f t="shared" si="39"/>
        <v/>
      </c>
    </row>
    <row r="127" spans="2:21" s="360" customFormat="1" ht="18" customHeight="1" thickBot="1" x14ac:dyDescent="0.2">
      <c r="B127" s="454">
        <v>6</v>
      </c>
      <c r="D127" s="447"/>
      <c r="E127" s="447"/>
      <c r="F127" s="448"/>
      <c r="G127" s="375"/>
      <c r="H127" s="679"/>
      <c r="I127" s="679"/>
      <c r="J127" s="378"/>
      <c r="K127" s="390"/>
      <c r="L127" s="380"/>
      <c r="M127" s="381">
        <f t="shared" si="35"/>
        <v>0</v>
      </c>
      <c r="N127" s="441"/>
      <c r="O127" s="383" t="str">
        <f t="shared" si="36"/>
        <v/>
      </c>
      <c r="P127" s="384"/>
      <c r="Q127" s="385" t="str">
        <f t="shared" si="37"/>
        <v/>
      </c>
      <c r="R127" s="386" t="str">
        <f t="shared" si="40"/>
        <v/>
      </c>
      <c r="S127" s="391" t="str">
        <f t="shared" si="41"/>
        <v/>
      </c>
      <c r="T127" s="443" t="str">
        <f t="shared" si="38"/>
        <v/>
      </c>
      <c r="U127" s="444" t="str">
        <f t="shared" si="39"/>
        <v/>
      </c>
    </row>
    <row r="128" spans="2:21" s="360" customFormat="1" ht="18" customHeight="1" thickBot="1" x14ac:dyDescent="0.2">
      <c r="B128" s="454">
        <v>7</v>
      </c>
      <c r="D128" s="447"/>
      <c r="E128" s="447"/>
      <c r="F128" s="448"/>
      <c r="G128" s="375"/>
      <c r="H128" s="679"/>
      <c r="I128" s="679"/>
      <c r="J128" s="378"/>
      <c r="K128" s="390"/>
      <c r="L128" s="380"/>
      <c r="M128" s="381">
        <f t="shared" si="35"/>
        <v>0</v>
      </c>
      <c r="N128" s="441"/>
      <c r="O128" s="383" t="str">
        <f t="shared" si="36"/>
        <v/>
      </c>
      <c r="P128" s="384"/>
      <c r="Q128" s="385" t="str">
        <f t="shared" si="37"/>
        <v/>
      </c>
      <c r="R128" s="386" t="str">
        <f t="shared" si="40"/>
        <v/>
      </c>
      <c r="S128" s="391" t="str">
        <f t="shared" si="41"/>
        <v/>
      </c>
      <c r="T128" s="443" t="str">
        <f t="shared" si="38"/>
        <v/>
      </c>
      <c r="U128" s="444" t="str">
        <f t="shared" si="39"/>
        <v/>
      </c>
    </row>
    <row r="129" spans="2:21" s="360" customFormat="1" ht="18" customHeight="1" thickBot="1" x14ac:dyDescent="0.2">
      <c r="B129" s="454">
        <v>8</v>
      </c>
      <c r="D129" s="447"/>
      <c r="E129" s="447"/>
      <c r="F129" s="448"/>
      <c r="G129" s="375"/>
      <c r="H129" s="679"/>
      <c r="I129" s="679"/>
      <c r="J129" s="378"/>
      <c r="K129" s="390"/>
      <c r="L129" s="380"/>
      <c r="M129" s="381">
        <f t="shared" si="35"/>
        <v>0</v>
      </c>
      <c r="N129" s="441"/>
      <c r="O129" s="383" t="str">
        <f t="shared" si="36"/>
        <v/>
      </c>
      <c r="P129" s="384"/>
      <c r="Q129" s="385" t="str">
        <f t="shared" si="37"/>
        <v/>
      </c>
      <c r="R129" s="386" t="str">
        <f t="shared" si="40"/>
        <v/>
      </c>
      <c r="S129" s="391" t="str">
        <f t="shared" si="41"/>
        <v/>
      </c>
      <c r="T129" s="443" t="str">
        <f t="shared" si="38"/>
        <v/>
      </c>
      <c r="U129" s="444" t="str">
        <f t="shared" si="39"/>
        <v/>
      </c>
    </row>
    <row r="130" spans="2:21" s="360" customFormat="1" ht="18" customHeight="1" thickBot="1" x14ac:dyDescent="0.2">
      <c r="B130" s="454">
        <v>9</v>
      </c>
      <c r="D130" s="680"/>
      <c r="E130" s="680"/>
      <c r="F130" s="448"/>
      <c r="G130" s="375"/>
      <c r="H130" s="679"/>
      <c r="I130" s="679"/>
      <c r="J130" s="378"/>
      <c r="K130" s="390"/>
      <c r="L130" s="380"/>
      <c r="M130" s="381">
        <f t="shared" si="35"/>
        <v>0</v>
      </c>
      <c r="N130" s="441"/>
      <c r="O130" s="383" t="str">
        <f t="shared" si="36"/>
        <v/>
      </c>
      <c r="P130" s="384"/>
      <c r="Q130" s="385" t="str">
        <f t="shared" si="37"/>
        <v/>
      </c>
      <c r="R130" s="386" t="str">
        <f t="shared" si="40"/>
        <v/>
      </c>
      <c r="S130" s="391" t="str">
        <f t="shared" si="41"/>
        <v/>
      </c>
      <c r="T130" s="443" t="str">
        <f t="shared" si="38"/>
        <v/>
      </c>
      <c r="U130" s="444" t="str">
        <f t="shared" si="39"/>
        <v/>
      </c>
    </row>
    <row r="131" spans="2:21" s="360" customFormat="1" ht="18" customHeight="1" thickBot="1" x14ac:dyDescent="0.2">
      <c r="B131" s="454">
        <v>10</v>
      </c>
      <c r="D131" s="680"/>
      <c r="E131" s="680"/>
      <c r="F131" s="448"/>
      <c r="G131" s="375"/>
      <c r="H131" s="679"/>
      <c r="I131" s="679"/>
      <c r="J131" s="426"/>
      <c r="K131" s="397"/>
      <c r="L131" s="398"/>
      <c r="M131" s="399">
        <f t="shared" si="35"/>
        <v>0</v>
      </c>
      <c r="N131" s="441"/>
      <c r="O131" s="383" t="str">
        <f t="shared" si="36"/>
        <v/>
      </c>
      <c r="P131" s="384"/>
      <c r="Q131" s="385" t="str">
        <f t="shared" si="37"/>
        <v/>
      </c>
      <c r="R131" s="386" t="str">
        <f t="shared" si="40"/>
        <v/>
      </c>
      <c r="S131" s="391" t="str">
        <f t="shared" si="41"/>
        <v/>
      </c>
      <c r="T131" s="443" t="str">
        <f t="shared" si="38"/>
        <v/>
      </c>
      <c r="U131" s="444" t="str">
        <f t="shared" si="39"/>
        <v/>
      </c>
    </row>
    <row r="132" spans="2:21" s="140" customFormat="1" ht="7.9" customHeight="1" thickBot="1" x14ac:dyDescent="0.2">
      <c r="B132" s="428"/>
      <c r="D132" s="373"/>
      <c r="E132" s="373"/>
      <c r="F132" s="373"/>
      <c r="G132" s="672"/>
      <c r="H132" s="658"/>
      <c r="I132" s="673"/>
      <c r="J132" s="378"/>
      <c r="K132" s="381"/>
      <c r="L132" s="381"/>
      <c r="M132" s="381"/>
      <c r="N132" s="660"/>
      <c r="O132" s="449"/>
      <c r="P132" s="450"/>
      <c r="Q132" s="373"/>
      <c r="R132" s="681"/>
      <c r="S132" s="681"/>
      <c r="T132" s="682">
        <f>SUM(T122:T131)</f>
        <v>0</v>
      </c>
      <c r="U132" s="656">
        <f>SUM(U122:U131)</f>
        <v>0</v>
      </c>
    </row>
    <row r="133" spans="2:21" s="140" customFormat="1" ht="12" x14ac:dyDescent="0.15">
      <c r="B133" s="431"/>
      <c r="C133" s="432"/>
      <c r="D133" s="410" t="s">
        <v>69</v>
      </c>
      <c r="E133" s="410"/>
      <c r="F133" s="410"/>
      <c r="G133" s="672"/>
      <c r="H133" s="658"/>
      <c r="I133" s="673"/>
      <c r="J133" s="411"/>
      <c r="K133" s="411"/>
      <c r="L133" s="411"/>
      <c r="M133" s="411"/>
      <c r="N133" s="660"/>
      <c r="O133" s="451"/>
      <c r="P133" s="434"/>
      <c r="Q133" s="452"/>
      <c r="R133" s="683"/>
      <c r="S133" s="683"/>
      <c r="T133" s="682"/>
      <c r="U133" s="656"/>
    </row>
    <row r="134" spans="2:21" s="140" customFormat="1" ht="10.15" customHeight="1" x14ac:dyDescent="0.15">
      <c r="B134" s="141"/>
      <c r="C134" s="141"/>
      <c r="G134" s="416"/>
      <c r="H134" s="416"/>
      <c r="I134" s="416"/>
      <c r="J134" s="477"/>
      <c r="K134" s="416"/>
      <c r="L134" s="416"/>
      <c r="M134" s="416"/>
      <c r="N134" s="417"/>
      <c r="O134" s="417"/>
      <c r="R134" s="418"/>
      <c r="S134" s="418"/>
    </row>
    <row r="135" spans="2:21" s="360" customFormat="1" ht="14.45" customHeight="1" thickBot="1" x14ac:dyDescent="0.2">
      <c r="B135" s="623" t="s">
        <v>34</v>
      </c>
      <c r="C135" s="479"/>
      <c r="D135" s="480"/>
      <c r="E135" s="481"/>
      <c r="F135" s="482"/>
      <c r="G135" s="669" t="s">
        <v>20</v>
      </c>
      <c r="H135" s="670" t="s">
        <v>21</v>
      </c>
      <c r="I135" s="670"/>
      <c r="J135" s="671" t="s">
        <v>22</v>
      </c>
      <c r="K135" s="671" t="s">
        <v>22</v>
      </c>
      <c r="L135" s="671" t="s">
        <v>22</v>
      </c>
      <c r="M135" s="676" t="s">
        <v>2</v>
      </c>
      <c r="N135" s="677" t="s">
        <v>5</v>
      </c>
      <c r="O135" s="677"/>
      <c r="P135" s="649" t="s">
        <v>6</v>
      </c>
      <c r="Q135" s="649"/>
      <c r="R135" s="662" t="s">
        <v>3</v>
      </c>
      <c r="S135" s="662"/>
      <c r="T135" s="647" t="s">
        <v>117</v>
      </c>
      <c r="U135" s="649" t="s">
        <v>105</v>
      </c>
    </row>
    <row r="136" spans="2:21" s="360" customFormat="1" ht="14.45" customHeight="1" thickBot="1" x14ac:dyDescent="0.2">
      <c r="B136" s="623"/>
      <c r="C136" s="483"/>
      <c r="D136" s="484" t="s">
        <v>35</v>
      </c>
      <c r="E136" s="484"/>
      <c r="F136" s="485"/>
      <c r="G136" s="669"/>
      <c r="H136" s="670" t="s">
        <v>21</v>
      </c>
      <c r="I136" s="670"/>
      <c r="J136" s="671"/>
      <c r="K136" s="671"/>
      <c r="L136" s="671"/>
      <c r="M136" s="676"/>
      <c r="N136" s="677"/>
      <c r="O136" s="677"/>
      <c r="P136" s="649"/>
      <c r="Q136" s="649"/>
      <c r="R136" s="662"/>
      <c r="S136" s="662"/>
      <c r="T136" s="648"/>
      <c r="U136" s="650"/>
    </row>
    <row r="137" spans="2:21" s="360" customFormat="1" ht="18" customHeight="1" thickBot="1" x14ac:dyDescent="0.2">
      <c r="B137" s="454">
        <v>1</v>
      </c>
      <c r="C137" s="436"/>
      <c r="D137" s="374" t="s">
        <v>132</v>
      </c>
      <c r="E137" s="374"/>
      <c r="F137" s="437"/>
      <c r="G137" s="456">
        <v>100</v>
      </c>
      <c r="H137" s="675" t="s">
        <v>1</v>
      </c>
      <c r="I137" s="675"/>
      <c r="J137" s="457"/>
      <c r="K137" s="458"/>
      <c r="L137" s="459"/>
      <c r="M137" s="460">
        <f t="shared" ref="M137:M155" si="42">$G$9</f>
        <v>0</v>
      </c>
      <c r="N137" s="441"/>
      <c r="O137" s="383" t="str">
        <f t="shared" ref="O137:O156" si="43">IF(ISBLANK(H137),"",H137)</f>
        <v>kg</v>
      </c>
      <c r="P137" s="442"/>
      <c r="Q137" s="385" t="str">
        <f t="shared" ref="Q137:Q156" si="44">IF(ISBLANK(H137),"",H137)</f>
        <v>kg</v>
      </c>
      <c r="R137" s="386" t="str">
        <f>IF(ISBLANK(N137),"",N137-P137)</f>
        <v/>
      </c>
      <c r="S137" s="387" t="str">
        <f>IF(ISBLANK(N137),"",O137)</f>
        <v/>
      </c>
      <c r="T137" s="443" t="str">
        <f t="shared" ref="T137:T156" si="45">IF(ISBLANK(N137),"",(N137-P137)*G137)</f>
        <v/>
      </c>
      <c r="U137" s="461" t="str">
        <f t="shared" ref="U137:U156" si="46">IF(ISBLANK(N137),"",T137/M137)</f>
        <v/>
      </c>
    </row>
    <row r="138" spans="2:21" s="360" customFormat="1" ht="18" customHeight="1" thickBot="1" x14ac:dyDescent="0.2">
      <c r="B138" s="454">
        <v>2</v>
      </c>
      <c r="C138" s="436"/>
      <c r="D138" s="374"/>
      <c r="E138" s="374"/>
      <c r="F138" s="437"/>
      <c r="G138" s="456"/>
      <c r="H138" s="675"/>
      <c r="I138" s="675"/>
      <c r="J138" s="457"/>
      <c r="K138" s="462"/>
      <c r="L138" s="459"/>
      <c r="M138" s="460">
        <f t="shared" si="42"/>
        <v>0</v>
      </c>
      <c r="N138" s="441"/>
      <c r="O138" s="383" t="str">
        <f t="shared" si="43"/>
        <v/>
      </c>
      <c r="P138" s="442"/>
      <c r="Q138" s="385" t="str">
        <f t="shared" si="44"/>
        <v/>
      </c>
      <c r="R138" s="386" t="str">
        <f t="shared" ref="R138:R156" si="47">IF(ISBLANK(N138),"",N138-P138)</f>
        <v/>
      </c>
      <c r="S138" s="391" t="str">
        <f t="shared" ref="S138:S156" si="48">IF(ISBLANK(N138),"",O138)</f>
        <v/>
      </c>
      <c r="T138" s="443" t="str">
        <f t="shared" si="45"/>
        <v/>
      </c>
      <c r="U138" s="444" t="str">
        <f t="shared" si="46"/>
        <v/>
      </c>
    </row>
    <row r="139" spans="2:21" s="360" customFormat="1" ht="18" customHeight="1" thickBot="1" x14ac:dyDescent="0.2">
      <c r="B139" s="454">
        <v>3</v>
      </c>
      <c r="C139" s="436"/>
      <c r="D139" s="374"/>
      <c r="E139" s="374"/>
      <c r="F139" s="437"/>
      <c r="G139" s="456"/>
      <c r="H139" s="675"/>
      <c r="I139" s="675"/>
      <c r="J139" s="457"/>
      <c r="K139" s="462"/>
      <c r="L139" s="459"/>
      <c r="M139" s="460">
        <f t="shared" si="42"/>
        <v>0</v>
      </c>
      <c r="N139" s="441"/>
      <c r="O139" s="383" t="str">
        <f t="shared" si="43"/>
        <v/>
      </c>
      <c r="P139" s="442"/>
      <c r="Q139" s="385" t="str">
        <f t="shared" si="44"/>
        <v/>
      </c>
      <c r="R139" s="386" t="str">
        <f t="shared" si="47"/>
        <v/>
      </c>
      <c r="S139" s="391" t="str">
        <f t="shared" si="48"/>
        <v/>
      </c>
      <c r="T139" s="443" t="str">
        <f t="shared" si="45"/>
        <v/>
      </c>
      <c r="U139" s="444" t="str">
        <f t="shared" si="46"/>
        <v/>
      </c>
    </row>
    <row r="140" spans="2:21" s="360" customFormat="1" ht="18" customHeight="1" thickBot="1" x14ac:dyDescent="0.2">
      <c r="B140" s="454">
        <v>4</v>
      </c>
      <c r="C140" s="436"/>
      <c r="D140" s="374"/>
      <c r="E140" s="374"/>
      <c r="F140" s="437"/>
      <c r="G140" s="456"/>
      <c r="H140" s="675"/>
      <c r="I140" s="675"/>
      <c r="J140" s="457"/>
      <c r="K140" s="462"/>
      <c r="L140" s="459"/>
      <c r="M140" s="460">
        <f t="shared" si="42"/>
        <v>0</v>
      </c>
      <c r="N140" s="441"/>
      <c r="O140" s="383" t="str">
        <f t="shared" si="43"/>
        <v/>
      </c>
      <c r="P140" s="442"/>
      <c r="Q140" s="385" t="str">
        <f t="shared" si="44"/>
        <v/>
      </c>
      <c r="R140" s="386" t="str">
        <f t="shared" si="47"/>
        <v/>
      </c>
      <c r="S140" s="391" t="str">
        <f t="shared" si="48"/>
        <v/>
      </c>
      <c r="T140" s="443" t="str">
        <f t="shared" si="45"/>
        <v/>
      </c>
      <c r="U140" s="444" t="str">
        <f t="shared" si="46"/>
        <v/>
      </c>
    </row>
    <row r="141" spans="2:21" s="360" customFormat="1" ht="18" customHeight="1" thickBot="1" x14ac:dyDescent="0.2">
      <c r="B141" s="454">
        <v>5</v>
      </c>
      <c r="C141" s="436"/>
      <c r="D141" s="374"/>
      <c r="E141" s="374"/>
      <c r="F141" s="437"/>
      <c r="G141" s="456"/>
      <c r="H141" s="675"/>
      <c r="I141" s="675"/>
      <c r="J141" s="457"/>
      <c r="K141" s="462"/>
      <c r="L141" s="459"/>
      <c r="M141" s="460">
        <f t="shared" si="42"/>
        <v>0</v>
      </c>
      <c r="N141" s="441"/>
      <c r="O141" s="383" t="str">
        <f t="shared" si="43"/>
        <v/>
      </c>
      <c r="P141" s="442"/>
      <c r="Q141" s="385" t="str">
        <f t="shared" si="44"/>
        <v/>
      </c>
      <c r="R141" s="386" t="str">
        <f t="shared" si="47"/>
        <v/>
      </c>
      <c r="S141" s="391" t="str">
        <f t="shared" si="48"/>
        <v/>
      </c>
      <c r="T141" s="443" t="str">
        <f t="shared" si="45"/>
        <v/>
      </c>
      <c r="U141" s="444" t="str">
        <f t="shared" si="46"/>
        <v/>
      </c>
    </row>
    <row r="142" spans="2:21" s="360" customFormat="1" ht="18" customHeight="1" thickBot="1" x14ac:dyDescent="0.2">
      <c r="B142" s="454">
        <v>6</v>
      </c>
      <c r="D142" s="374"/>
      <c r="E142" s="374"/>
      <c r="F142" s="448"/>
      <c r="G142" s="456"/>
      <c r="H142" s="679"/>
      <c r="I142" s="679"/>
      <c r="J142" s="465"/>
      <c r="K142" s="466"/>
      <c r="L142" s="467"/>
      <c r="M142" s="460">
        <f t="shared" si="42"/>
        <v>0</v>
      </c>
      <c r="N142" s="441"/>
      <c r="O142" s="383" t="str">
        <f t="shared" si="43"/>
        <v/>
      </c>
      <c r="P142" s="384"/>
      <c r="Q142" s="385" t="str">
        <f t="shared" si="44"/>
        <v/>
      </c>
      <c r="R142" s="386" t="str">
        <f t="shared" si="47"/>
        <v/>
      </c>
      <c r="S142" s="391" t="str">
        <f t="shared" si="48"/>
        <v/>
      </c>
      <c r="T142" s="443" t="str">
        <f t="shared" si="45"/>
        <v/>
      </c>
      <c r="U142" s="444" t="str">
        <f t="shared" si="46"/>
        <v/>
      </c>
    </row>
    <row r="143" spans="2:21" s="360" customFormat="1" ht="18" customHeight="1" thickBot="1" x14ac:dyDescent="0.2">
      <c r="B143" s="454">
        <v>7</v>
      </c>
      <c r="D143" s="374"/>
      <c r="E143" s="374"/>
      <c r="F143" s="448"/>
      <c r="G143" s="456"/>
      <c r="H143" s="679"/>
      <c r="I143" s="679"/>
      <c r="J143" s="465"/>
      <c r="K143" s="466"/>
      <c r="L143" s="467"/>
      <c r="M143" s="460">
        <f t="shared" si="42"/>
        <v>0</v>
      </c>
      <c r="N143" s="441"/>
      <c r="O143" s="383" t="str">
        <f t="shared" si="43"/>
        <v/>
      </c>
      <c r="P143" s="384"/>
      <c r="Q143" s="385" t="str">
        <f t="shared" si="44"/>
        <v/>
      </c>
      <c r="R143" s="386" t="str">
        <f t="shared" si="47"/>
        <v/>
      </c>
      <c r="S143" s="391" t="str">
        <f t="shared" si="48"/>
        <v/>
      </c>
      <c r="T143" s="443" t="str">
        <f t="shared" si="45"/>
        <v/>
      </c>
      <c r="U143" s="444" t="str">
        <f t="shared" si="46"/>
        <v/>
      </c>
    </row>
    <row r="144" spans="2:21" s="360" customFormat="1" ht="18" customHeight="1" thickBot="1" x14ac:dyDescent="0.2">
      <c r="B144" s="454">
        <v>8</v>
      </c>
      <c r="D144" s="374"/>
      <c r="E144" s="374"/>
      <c r="F144" s="448"/>
      <c r="G144" s="456"/>
      <c r="H144" s="679"/>
      <c r="I144" s="679"/>
      <c r="J144" s="465"/>
      <c r="K144" s="466"/>
      <c r="L144" s="467"/>
      <c r="M144" s="460">
        <f t="shared" si="42"/>
        <v>0</v>
      </c>
      <c r="N144" s="441"/>
      <c r="O144" s="383" t="str">
        <f t="shared" si="43"/>
        <v/>
      </c>
      <c r="P144" s="442"/>
      <c r="Q144" s="385" t="str">
        <f t="shared" si="44"/>
        <v/>
      </c>
      <c r="R144" s="386" t="str">
        <f t="shared" si="47"/>
        <v/>
      </c>
      <c r="S144" s="391" t="str">
        <f t="shared" si="48"/>
        <v/>
      </c>
      <c r="T144" s="443" t="str">
        <f t="shared" si="45"/>
        <v/>
      </c>
      <c r="U144" s="444" t="str">
        <f t="shared" si="46"/>
        <v/>
      </c>
    </row>
    <row r="145" spans="2:21" s="360" customFormat="1" ht="18" customHeight="1" thickBot="1" x14ac:dyDescent="0.2">
      <c r="B145" s="454">
        <v>9</v>
      </c>
      <c r="D145" s="374"/>
      <c r="E145" s="374"/>
      <c r="F145" s="448"/>
      <c r="G145" s="456"/>
      <c r="H145" s="679"/>
      <c r="I145" s="679"/>
      <c r="J145" s="465"/>
      <c r="K145" s="466"/>
      <c r="L145" s="467"/>
      <c r="M145" s="460">
        <f t="shared" si="42"/>
        <v>0</v>
      </c>
      <c r="N145" s="441"/>
      <c r="O145" s="383" t="str">
        <f t="shared" si="43"/>
        <v/>
      </c>
      <c r="P145" s="384"/>
      <c r="Q145" s="385" t="str">
        <f t="shared" si="44"/>
        <v/>
      </c>
      <c r="R145" s="386" t="str">
        <f t="shared" si="47"/>
        <v/>
      </c>
      <c r="S145" s="391" t="str">
        <f t="shared" si="48"/>
        <v/>
      </c>
      <c r="T145" s="443" t="str">
        <f t="shared" si="45"/>
        <v/>
      </c>
      <c r="U145" s="444" t="str">
        <f t="shared" si="46"/>
        <v/>
      </c>
    </row>
    <row r="146" spans="2:21" s="360" customFormat="1" ht="18" customHeight="1" thickBot="1" x14ac:dyDescent="0.2">
      <c r="B146" s="454">
        <v>10</v>
      </c>
      <c r="D146" s="374"/>
      <c r="E146" s="374"/>
      <c r="F146" s="448"/>
      <c r="G146" s="456"/>
      <c r="H146" s="679"/>
      <c r="I146" s="679"/>
      <c r="J146" s="468"/>
      <c r="K146" s="469"/>
      <c r="L146" s="470"/>
      <c r="M146" s="471">
        <f t="shared" si="42"/>
        <v>0</v>
      </c>
      <c r="N146" s="441"/>
      <c r="O146" s="383" t="str">
        <f t="shared" si="43"/>
        <v/>
      </c>
      <c r="P146" s="384"/>
      <c r="Q146" s="385" t="str">
        <f t="shared" si="44"/>
        <v/>
      </c>
      <c r="R146" s="386" t="str">
        <f t="shared" si="47"/>
        <v/>
      </c>
      <c r="S146" s="391" t="str">
        <f t="shared" si="48"/>
        <v/>
      </c>
      <c r="T146" s="443" t="str">
        <f t="shared" si="45"/>
        <v/>
      </c>
      <c r="U146" s="444" t="str">
        <f t="shared" si="46"/>
        <v/>
      </c>
    </row>
    <row r="147" spans="2:21" s="360" customFormat="1" ht="18" customHeight="1" thickBot="1" x14ac:dyDescent="0.2">
      <c r="B147" s="454">
        <v>11</v>
      </c>
      <c r="D147" s="374"/>
      <c r="E147" s="374"/>
      <c r="F147" s="448"/>
      <c r="G147" s="456"/>
      <c r="H147" s="679"/>
      <c r="I147" s="679"/>
      <c r="J147" s="465"/>
      <c r="K147" s="466"/>
      <c r="L147" s="467"/>
      <c r="M147" s="460">
        <f t="shared" si="42"/>
        <v>0</v>
      </c>
      <c r="N147" s="441"/>
      <c r="O147" s="383" t="str">
        <f t="shared" si="43"/>
        <v/>
      </c>
      <c r="P147" s="442"/>
      <c r="Q147" s="385" t="str">
        <f t="shared" si="44"/>
        <v/>
      </c>
      <c r="R147" s="386" t="str">
        <f t="shared" si="47"/>
        <v/>
      </c>
      <c r="S147" s="391" t="str">
        <f t="shared" si="48"/>
        <v/>
      </c>
      <c r="T147" s="443" t="str">
        <f t="shared" si="45"/>
        <v/>
      </c>
      <c r="U147" s="444" t="str">
        <f t="shared" si="46"/>
        <v/>
      </c>
    </row>
    <row r="148" spans="2:21" s="360" customFormat="1" ht="18" customHeight="1" thickBot="1" x14ac:dyDescent="0.2">
      <c r="B148" s="454">
        <v>12</v>
      </c>
      <c r="D148" s="374"/>
      <c r="E148" s="374"/>
      <c r="F148" s="448"/>
      <c r="G148" s="456"/>
      <c r="H148" s="679"/>
      <c r="I148" s="679"/>
      <c r="J148" s="465"/>
      <c r="K148" s="466"/>
      <c r="L148" s="467"/>
      <c r="M148" s="460">
        <f t="shared" si="42"/>
        <v>0</v>
      </c>
      <c r="N148" s="441"/>
      <c r="O148" s="383" t="str">
        <f t="shared" si="43"/>
        <v/>
      </c>
      <c r="P148" s="384"/>
      <c r="Q148" s="385" t="str">
        <f t="shared" si="44"/>
        <v/>
      </c>
      <c r="R148" s="386" t="str">
        <f t="shared" si="47"/>
        <v/>
      </c>
      <c r="S148" s="391" t="str">
        <f t="shared" si="48"/>
        <v/>
      </c>
      <c r="T148" s="443" t="str">
        <f t="shared" si="45"/>
        <v/>
      </c>
      <c r="U148" s="444" t="str">
        <f t="shared" si="46"/>
        <v/>
      </c>
    </row>
    <row r="149" spans="2:21" s="360" customFormat="1" ht="18" customHeight="1" thickBot="1" x14ac:dyDescent="0.2">
      <c r="B149" s="454">
        <v>13</v>
      </c>
      <c r="D149" s="374"/>
      <c r="E149" s="374"/>
      <c r="F149" s="448"/>
      <c r="G149" s="456"/>
      <c r="H149" s="679"/>
      <c r="I149" s="679"/>
      <c r="J149" s="465"/>
      <c r="K149" s="466"/>
      <c r="L149" s="467"/>
      <c r="M149" s="471">
        <f t="shared" si="42"/>
        <v>0</v>
      </c>
      <c r="N149" s="441"/>
      <c r="O149" s="383" t="str">
        <f t="shared" si="43"/>
        <v/>
      </c>
      <c r="P149" s="384"/>
      <c r="Q149" s="385" t="str">
        <f t="shared" si="44"/>
        <v/>
      </c>
      <c r="R149" s="386" t="str">
        <f t="shared" si="47"/>
        <v/>
      </c>
      <c r="S149" s="391" t="str">
        <f t="shared" si="48"/>
        <v/>
      </c>
      <c r="T149" s="443" t="str">
        <f t="shared" si="45"/>
        <v/>
      </c>
      <c r="U149" s="444" t="str">
        <f t="shared" si="46"/>
        <v/>
      </c>
    </row>
    <row r="150" spans="2:21" s="360" customFormat="1" ht="18" customHeight="1" thickBot="1" x14ac:dyDescent="0.2">
      <c r="B150" s="454">
        <v>14</v>
      </c>
      <c r="D150" s="374"/>
      <c r="E150" s="374"/>
      <c r="F150" s="448"/>
      <c r="G150" s="456"/>
      <c r="H150" s="679"/>
      <c r="I150" s="679"/>
      <c r="J150" s="465"/>
      <c r="K150" s="466"/>
      <c r="L150" s="467"/>
      <c r="M150" s="460">
        <f t="shared" si="42"/>
        <v>0</v>
      </c>
      <c r="N150" s="441"/>
      <c r="O150" s="383" t="str">
        <f t="shared" si="43"/>
        <v/>
      </c>
      <c r="P150" s="442"/>
      <c r="Q150" s="385" t="str">
        <f t="shared" si="44"/>
        <v/>
      </c>
      <c r="R150" s="386" t="str">
        <f t="shared" si="47"/>
        <v/>
      </c>
      <c r="S150" s="391" t="str">
        <f t="shared" si="48"/>
        <v/>
      </c>
      <c r="T150" s="443" t="str">
        <f t="shared" si="45"/>
        <v/>
      </c>
      <c r="U150" s="444" t="str">
        <f t="shared" si="46"/>
        <v/>
      </c>
    </row>
    <row r="151" spans="2:21" s="360" customFormat="1" ht="18" customHeight="1" thickBot="1" x14ac:dyDescent="0.2">
      <c r="B151" s="454">
        <v>15</v>
      </c>
      <c r="D151" s="374"/>
      <c r="E151" s="374"/>
      <c r="F151" s="448"/>
      <c r="G151" s="456"/>
      <c r="H151" s="679"/>
      <c r="I151" s="679"/>
      <c r="J151" s="465"/>
      <c r="K151" s="466"/>
      <c r="L151" s="467"/>
      <c r="M151" s="460">
        <f t="shared" si="42"/>
        <v>0</v>
      </c>
      <c r="N151" s="441"/>
      <c r="O151" s="383" t="str">
        <f t="shared" si="43"/>
        <v/>
      </c>
      <c r="P151" s="384"/>
      <c r="Q151" s="385" t="str">
        <f t="shared" si="44"/>
        <v/>
      </c>
      <c r="R151" s="386" t="str">
        <f t="shared" si="47"/>
        <v/>
      </c>
      <c r="S151" s="391" t="str">
        <f t="shared" si="48"/>
        <v/>
      </c>
      <c r="T151" s="443" t="str">
        <f t="shared" si="45"/>
        <v/>
      </c>
      <c r="U151" s="444" t="str">
        <f t="shared" si="46"/>
        <v/>
      </c>
    </row>
    <row r="152" spans="2:21" s="360" customFormat="1" ht="18" customHeight="1" thickBot="1" x14ac:dyDescent="0.2">
      <c r="B152" s="454">
        <v>16</v>
      </c>
      <c r="D152" s="374"/>
      <c r="E152" s="374"/>
      <c r="F152" s="448"/>
      <c r="G152" s="456"/>
      <c r="H152" s="679"/>
      <c r="I152" s="679"/>
      <c r="J152" s="465"/>
      <c r="K152" s="466"/>
      <c r="L152" s="467"/>
      <c r="M152" s="471">
        <f t="shared" si="42"/>
        <v>0</v>
      </c>
      <c r="N152" s="441"/>
      <c r="O152" s="383" t="str">
        <f t="shared" si="43"/>
        <v/>
      </c>
      <c r="P152" s="384"/>
      <c r="Q152" s="385" t="str">
        <f t="shared" si="44"/>
        <v/>
      </c>
      <c r="R152" s="386" t="str">
        <f t="shared" si="47"/>
        <v/>
      </c>
      <c r="S152" s="391" t="str">
        <f t="shared" si="48"/>
        <v/>
      </c>
      <c r="T152" s="443" t="str">
        <f t="shared" si="45"/>
        <v/>
      </c>
      <c r="U152" s="444" t="str">
        <f t="shared" si="46"/>
        <v/>
      </c>
    </row>
    <row r="153" spans="2:21" s="360" customFormat="1" ht="18" customHeight="1" thickBot="1" x14ac:dyDescent="0.2">
      <c r="B153" s="454">
        <v>17</v>
      </c>
      <c r="D153" s="374"/>
      <c r="E153" s="374"/>
      <c r="F153" s="448"/>
      <c r="G153" s="456"/>
      <c r="H153" s="679"/>
      <c r="I153" s="679"/>
      <c r="J153" s="465"/>
      <c r="K153" s="466"/>
      <c r="L153" s="467"/>
      <c r="M153" s="460">
        <f t="shared" si="42"/>
        <v>0</v>
      </c>
      <c r="N153" s="441"/>
      <c r="O153" s="383" t="str">
        <f t="shared" si="43"/>
        <v/>
      </c>
      <c r="P153" s="442"/>
      <c r="Q153" s="385" t="str">
        <f t="shared" si="44"/>
        <v/>
      </c>
      <c r="R153" s="386" t="str">
        <f t="shared" si="47"/>
        <v/>
      </c>
      <c r="S153" s="391" t="str">
        <f t="shared" si="48"/>
        <v/>
      </c>
      <c r="T153" s="443" t="str">
        <f t="shared" si="45"/>
        <v/>
      </c>
      <c r="U153" s="444" t="str">
        <f t="shared" si="46"/>
        <v/>
      </c>
    </row>
    <row r="154" spans="2:21" s="360" customFormat="1" ht="18" customHeight="1" thickBot="1" x14ac:dyDescent="0.2">
      <c r="B154" s="454">
        <v>18</v>
      </c>
      <c r="D154" s="685"/>
      <c r="E154" s="685"/>
      <c r="F154" s="448"/>
      <c r="G154" s="456"/>
      <c r="H154" s="679"/>
      <c r="I154" s="679"/>
      <c r="J154" s="465"/>
      <c r="K154" s="466"/>
      <c r="L154" s="467"/>
      <c r="M154" s="460">
        <f t="shared" si="42"/>
        <v>0</v>
      </c>
      <c r="N154" s="441"/>
      <c r="O154" s="383" t="str">
        <f t="shared" si="43"/>
        <v/>
      </c>
      <c r="P154" s="384"/>
      <c r="Q154" s="385" t="str">
        <f t="shared" si="44"/>
        <v/>
      </c>
      <c r="R154" s="386" t="str">
        <f t="shared" si="47"/>
        <v/>
      </c>
      <c r="S154" s="391" t="str">
        <f t="shared" si="48"/>
        <v/>
      </c>
      <c r="T154" s="443" t="str">
        <f t="shared" si="45"/>
        <v/>
      </c>
      <c r="U154" s="444" t="str">
        <f t="shared" si="46"/>
        <v/>
      </c>
    </row>
    <row r="155" spans="2:21" s="360" customFormat="1" ht="18" customHeight="1" thickBot="1" x14ac:dyDescent="0.2">
      <c r="B155" s="454">
        <v>19</v>
      </c>
      <c r="D155" s="690"/>
      <c r="E155" s="690"/>
      <c r="F155" s="448"/>
      <c r="G155" s="456"/>
      <c r="H155" s="679"/>
      <c r="I155" s="679"/>
      <c r="J155" s="465"/>
      <c r="K155" s="466"/>
      <c r="L155" s="467"/>
      <c r="M155" s="471">
        <f t="shared" si="42"/>
        <v>0</v>
      </c>
      <c r="N155" s="441"/>
      <c r="O155" s="383" t="str">
        <f t="shared" si="43"/>
        <v/>
      </c>
      <c r="P155" s="384"/>
      <c r="Q155" s="385" t="str">
        <f t="shared" si="44"/>
        <v/>
      </c>
      <c r="R155" s="386" t="str">
        <f t="shared" si="47"/>
        <v/>
      </c>
      <c r="S155" s="391" t="str">
        <f t="shared" si="48"/>
        <v/>
      </c>
      <c r="T155" s="443" t="str">
        <f t="shared" si="45"/>
        <v/>
      </c>
      <c r="U155" s="444" t="str">
        <f t="shared" si="46"/>
        <v/>
      </c>
    </row>
    <row r="156" spans="2:21" s="360" customFormat="1" ht="18" customHeight="1" thickBot="1" x14ac:dyDescent="0.2">
      <c r="B156" s="454">
        <v>20</v>
      </c>
      <c r="D156" s="690"/>
      <c r="E156" s="690"/>
      <c r="F156" s="448"/>
      <c r="G156" s="456"/>
      <c r="H156" s="679"/>
      <c r="I156" s="679"/>
      <c r="J156" s="465"/>
      <c r="K156" s="466"/>
      <c r="L156" s="467"/>
      <c r="M156" s="460">
        <f>$G$9</f>
        <v>0</v>
      </c>
      <c r="N156" s="441"/>
      <c r="O156" s="383" t="str">
        <f t="shared" si="43"/>
        <v/>
      </c>
      <c r="P156" s="442"/>
      <c r="Q156" s="385" t="str">
        <f t="shared" si="44"/>
        <v/>
      </c>
      <c r="R156" s="386" t="str">
        <f t="shared" si="47"/>
        <v/>
      </c>
      <c r="S156" s="391" t="str">
        <f t="shared" si="48"/>
        <v/>
      </c>
      <c r="T156" s="443" t="str">
        <f t="shared" si="45"/>
        <v/>
      </c>
      <c r="U156" s="444" t="str">
        <f t="shared" si="46"/>
        <v/>
      </c>
    </row>
    <row r="157" spans="2:21" s="140" customFormat="1" ht="7.9" customHeight="1" thickBot="1" x14ac:dyDescent="0.2">
      <c r="B157" s="428"/>
      <c r="D157" s="373"/>
      <c r="E157" s="373"/>
      <c r="F157" s="373"/>
      <c r="G157" s="672"/>
      <c r="H157" s="658"/>
      <c r="I157" s="673"/>
      <c r="J157" s="378"/>
      <c r="K157" s="381"/>
      <c r="L157" s="381"/>
      <c r="M157" s="381"/>
      <c r="N157" s="660"/>
      <c r="O157" s="449"/>
      <c r="P157" s="450"/>
      <c r="Q157" s="373"/>
      <c r="R157" s="661"/>
      <c r="S157" s="407"/>
      <c r="T157" s="682">
        <f>SUM(T137:T156)</f>
        <v>0</v>
      </c>
      <c r="U157" s="656">
        <f>SUM(U137:U156)</f>
        <v>0</v>
      </c>
    </row>
    <row r="158" spans="2:21" s="140" customFormat="1" ht="14.25" customHeight="1" x14ac:dyDescent="0.15">
      <c r="B158" s="431"/>
      <c r="C158" s="432"/>
      <c r="D158" s="410" t="s">
        <v>69</v>
      </c>
      <c r="E158" s="410"/>
      <c r="F158" s="410"/>
      <c r="G158" s="672"/>
      <c r="H158" s="658"/>
      <c r="I158" s="673"/>
      <c r="J158" s="411"/>
      <c r="K158" s="411"/>
      <c r="L158" s="411"/>
      <c r="M158" s="411"/>
      <c r="N158" s="660"/>
      <c r="O158" s="451"/>
      <c r="P158" s="434"/>
      <c r="Q158" s="452"/>
      <c r="R158" s="661"/>
      <c r="S158" s="400"/>
      <c r="T158" s="682"/>
      <c r="U158" s="656"/>
    </row>
    <row r="159" spans="2:21" s="140" customFormat="1" ht="8.4499999999999993" customHeight="1" x14ac:dyDescent="0.15">
      <c r="B159" s="141"/>
      <c r="C159" s="141"/>
      <c r="G159" s="416"/>
      <c r="H159" s="416"/>
      <c r="I159" s="416"/>
      <c r="J159" s="477"/>
      <c r="K159" s="416"/>
      <c r="L159" s="416"/>
      <c r="M159" s="416"/>
      <c r="N159" s="417"/>
      <c r="O159" s="417"/>
      <c r="R159" s="418"/>
      <c r="S159" s="418"/>
    </row>
    <row r="160" spans="2:21" s="360" customFormat="1" ht="16.899999999999999" customHeight="1" thickBot="1" x14ac:dyDescent="0.2">
      <c r="B160" s="623" t="s">
        <v>123</v>
      </c>
      <c r="C160" s="684" t="s">
        <v>53</v>
      </c>
      <c r="D160" s="684"/>
      <c r="E160" s="684"/>
      <c r="F160" s="684"/>
      <c r="G160" s="669" t="s">
        <v>20</v>
      </c>
      <c r="H160" s="670" t="s">
        <v>21</v>
      </c>
      <c r="I160" s="670"/>
      <c r="J160" s="671" t="s">
        <v>22</v>
      </c>
      <c r="K160" s="671" t="s">
        <v>22</v>
      </c>
      <c r="L160" s="671" t="s">
        <v>22</v>
      </c>
      <c r="M160" s="676" t="s">
        <v>2</v>
      </c>
      <c r="N160" s="677" t="s">
        <v>5</v>
      </c>
      <c r="O160" s="677"/>
      <c r="P160" s="649" t="s">
        <v>6</v>
      </c>
      <c r="Q160" s="649"/>
      <c r="R160" s="662" t="s">
        <v>3</v>
      </c>
      <c r="S160" s="662"/>
      <c r="T160" s="647" t="s">
        <v>117</v>
      </c>
      <c r="U160" s="649" t="s">
        <v>175</v>
      </c>
    </row>
    <row r="161" spans="2:21" s="360" customFormat="1" ht="15" customHeight="1" thickBot="1" x14ac:dyDescent="0.2">
      <c r="B161" s="623"/>
      <c r="C161" s="684"/>
      <c r="D161" s="684"/>
      <c r="E161" s="684"/>
      <c r="F161" s="684"/>
      <c r="G161" s="669"/>
      <c r="H161" s="670" t="s">
        <v>21</v>
      </c>
      <c r="I161" s="670"/>
      <c r="J161" s="671"/>
      <c r="K161" s="671"/>
      <c r="L161" s="671"/>
      <c r="M161" s="676"/>
      <c r="N161" s="677"/>
      <c r="O161" s="677"/>
      <c r="P161" s="649"/>
      <c r="Q161" s="649"/>
      <c r="R161" s="662"/>
      <c r="S161" s="662"/>
      <c r="T161" s="648"/>
      <c r="U161" s="650"/>
    </row>
    <row r="162" spans="2:21" s="360" customFormat="1" ht="18" customHeight="1" thickBot="1" x14ac:dyDescent="0.2">
      <c r="B162" s="454">
        <v>1</v>
      </c>
      <c r="C162" s="455"/>
      <c r="D162" s="374" t="s">
        <v>179</v>
      </c>
      <c r="E162" s="374"/>
      <c r="F162" s="437"/>
      <c r="G162" s="456">
        <v>300</v>
      </c>
      <c r="H162" s="675" t="s">
        <v>30</v>
      </c>
      <c r="I162" s="675"/>
      <c r="J162" s="457"/>
      <c r="K162" s="458"/>
      <c r="L162" s="459"/>
      <c r="M162" s="460">
        <f t="shared" ref="M162:M171" si="49">$G$9</f>
        <v>0</v>
      </c>
      <c r="N162" s="441"/>
      <c r="O162" s="383" t="str">
        <f t="shared" ref="O162:O171" si="50">IF(ISBLANK(H162),"",H162)</f>
        <v>ℓ</v>
      </c>
      <c r="P162" s="442"/>
      <c r="Q162" s="385" t="str">
        <f t="shared" ref="Q162:Q171" si="51">IF(ISBLANK(H162),"",H162)</f>
        <v>ℓ</v>
      </c>
      <c r="R162" s="486" t="str">
        <f>IF(ISBLANK(N162),"",N162-P162)</f>
        <v/>
      </c>
      <c r="S162" s="387" t="str">
        <f>IF(ISBLANK(N162),"",O162)</f>
        <v/>
      </c>
      <c r="T162" s="443" t="str">
        <f t="shared" ref="T162:T171" si="52">IF(ISBLANK(N162),"",(N162-P162)*G162)</f>
        <v/>
      </c>
      <c r="U162" s="461" t="str">
        <f t="shared" ref="U162:U171" si="53">IF(ISBLANK(N162),"",T162/M162)</f>
        <v/>
      </c>
    </row>
    <row r="163" spans="2:21" s="360" customFormat="1" ht="18" customHeight="1" thickBot="1" x14ac:dyDescent="0.2">
      <c r="B163" s="454">
        <v>2</v>
      </c>
      <c r="C163" s="455"/>
      <c r="D163" s="374" t="s">
        <v>177</v>
      </c>
      <c r="E163" s="374"/>
      <c r="F163" s="437"/>
      <c r="G163" s="456"/>
      <c r="H163" s="675"/>
      <c r="I163" s="675"/>
      <c r="J163" s="457"/>
      <c r="K163" s="462"/>
      <c r="L163" s="459"/>
      <c r="M163" s="460">
        <f t="shared" si="49"/>
        <v>0</v>
      </c>
      <c r="N163" s="441"/>
      <c r="O163" s="383" t="str">
        <f t="shared" si="50"/>
        <v/>
      </c>
      <c r="P163" s="442"/>
      <c r="Q163" s="385" t="str">
        <f t="shared" si="51"/>
        <v/>
      </c>
      <c r="R163" s="386" t="str">
        <f t="shared" ref="R163:R171" si="54">IF(ISBLANK(N163),"",N163-P163)</f>
        <v/>
      </c>
      <c r="S163" s="391" t="str">
        <f t="shared" ref="S163:S171" si="55">IF(ISBLANK(N163),"",O163)</f>
        <v/>
      </c>
      <c r="T163" s="443" t="str">
        <f t="shared" si="52"/>
        <v/>
      </c>
      <c r="U163" s="461" t="str">
        <f t="shared" si="53"/>
        <v/>
      </c>
    </row>
    <row r="164" spans="2:21" s="360" customFormat="1" ht="18" customHeight="1" thickBot="1" x14ac:dyDescent="0.2">
      <c r="B164" s="454">
        <v>3</v>
      </c>
      <c r="C164" s="455"/>
      <c r="D164" s="374"/>
      <c r="E164" s="374"/>
      <c r="F164" s="437"/>
      <c r="G164" s="456"/>
      <c r="H164" s="675"/>
      <c r="I164" s="675"/>
      <c r="J164" s="457"/>
      <c r="K164" s="462"/>
      <c r="L164" s="459"/>
      <c r="M164" s="460">
        <f t="shared" si="49"/>
        <v>0</v>
      </c>
      <c r="N164" s="441"/>
      <c r="O164" s="383" t="str">
        <f t="shared" si="50"/>
        <v/>
      </c>
      <c r="P164" s="442"/>
      <c r="Q164" s="385" t="str">
        <f t="shared" si="51"/>
        <v/>
      </c>
      <c r="R164" s="386" t="str">
        <f t="shared" si="54"/>
        <v/>
      </c>
      <c r="S164" s="391" t="str">
        <f t="shared" si="55"/>
        <v/>
      </c>
      <c r="T164" s="443" t="str">
        <f t="shared" si="52"/>
        <v/>
      </c>
      <c r="U164" s="461" t="str">
        <f t="shared" si="53"/>
        <v/>
      </c>
    </row>
    <row r="165" spans="2:21" s="360" customFormat="1" ht="18" customHeight="1" thickBot="1" x14ac:dyDescent="0.2">
      <c r="B165" s="454">
        <v>4</v>
      </c>
      <c r="C165" s="455"/>
      <c r="D165" s="374"/>
      <c r="E165" s="374"/>
      <c r="F165" s="437"/>
      <c r="G165" s="456"/>
      <c r="H165" s="675"/>
      <c r="I165" s="675"/>
      <c r="J165" s="457"/>
      <c r="K165" s="462"/>
      <c r="L165" s="459"/>
      <c r="M165" s="460">
        <f t="shared" si="49"/>
        <v>0</v>
      </c>
      <c r="N165" s="441"/>
      <c r="O165" s="383" t="str">
        <f t="shared" si="50"/>
        <v/>
      </c>
      <c r="P165" s="442"/>
      <c r="Q165" s="385" t="str">
        <f t="shared" si="51"/>
        <v/>
      </c>
      <c r="R165" s="386" t="str">
        <f t="shared" si="54"/>
        <v/>
      </c>
      <c r="S165" s="391" t="str">
        <f t="shared" si="55"/>
        <v/>
      </c>
      <c r="T165" s="443" t="str">
        <f t="shared" si="52"/>
        <v/>
      </c>
      <c r="U165" s="461" t="str">
        <f t="shared" si="53"/>
        <v/>
      </c>
    </row>
    <row r="166" spans="2:21" s="360" customFormat="1" ht="18" customHeight="1" thickBot="1" x14ac:dyDescent="0.2">
      <c r="B166" s="454">
        <v>5</v>
      </c>
      <c r="C166" s="455"/>
      <c r="D166" s="685"/>
      <c r="E166" s="685"/>
      <c r="F166" s="437"/>
      <c r="G166" s="456"/>
      <c r="H166" s="675"/>
      <c r="I166" s="675"/>
      <c r="J166" s="457"/>
      <c r="K166" s="462"/>
      <c r="L166" s="459"/>
      <c r="M166" s="460">
        <f t="shared" si="49"/>
        <v>0</v>
      </c>
      <c r="N166" s="441"/>
      <c r="O166" s="383" t="str">
        <f t="shared" si="50"/>
        <v/>
      </c>
      <c r="P166" s="442"/>
      <c r="Q166" s="385" t="str">
        <f t="shared" si="51"/>
        <v/>
      </c>
      <c r="R166" s="386" t="str">
        <f t="shared" si="54"/>
        <v/>
      </c>
      <c r="S166" s="391" t="str">
        <f t="shared" si="55"/>
        <v/>
      </c>
      <c r="T166" s="443" t="str">
        <f t="shared" si="52"/>
        <v/>
      </c>
      <c r="U166" s="461" t="str">
        <f t="shared" si="53"/>
        <v/>
      </c>
    </row>
    <row r="167" spans="2:21" s="360" customFormat="1" ht="18" customHeight="1" thickBot="1" x14ac:dyDescent="0.2">
      <c r="B167" s="454">
        <v>6</v>
      </c>
      <c r="C167" s="448"/>
      <c r="D167" s="463"/>
      <c r="E167" s="463"/>
      <c r="F167" s="448"/>
      <c r="G167" s="464"/>
      <c r="H167" s="679"/>
      <c r="I167" s="679"/>
      <c r="J167" s="465"/>
      <c r="K167" s="466"/>
      <c r="L167" s="467"/>
      <c r="M167" s="460">
        <f t="shared" si="49"/>
        <v>0</v>
      </c>
      <c r="N167" s="441"/>
      <c r="O167" s="383" t="str">
        <f t="shared" si="50"/>
        <v/>
      </c>
      <c r="P167" s="442"/>
      <c r="Q167" s="385" t="str">
        <f t="shared" si="51"/>
        <v/>
      </c>
      <c r="R167" s="386" t="str">
        <f t="shared" si="54"/>
        <v/>
      </c>
      <c r="S167" s="391" t="str">
        <f t="shared" si="55"/>
        <v/>
      </c>
      <c r="T167" s="443" t="str">
        <f t="shared" si="52"/>
        <v/>
      </c>
      <c r="U167" s="461" t="str">
        <f t="shared" si="53"/>
        <v/>
      </c>
    </row>
    <row r="168" spans="2:21" s="360" customFormat="1" ht="18" customHeight="1" thickBot="1" x14ac:dyDescent="0.2">
      <c r="B168" s="454">
        <v>7</v>
      </c>
      <c r="C168" s="448"/>
      <c r="D168" s="680"/>
      <c r="E168" s="680"/>
      <c r="F168" s="448"/>
      <c r="G168" s="464"/>
      <c r="H168" s="679"/>
      <c r="I168" s="679"/>
      <c r="J168" s="465"/>
      <c r="K168" s="466"/>
      <c r="L168" s="467"/>
      <c r="M168" s="460">
        <f t="shared" si="49"/>
        <v>0</v>
      </c>
      <c r="N168" s="441"/>
      <c r="O168" s="383" t="str">
        <f t="shared" si="50"/>
        <v/>
      </c>
      <c r="P168" s="442"/>
      <c r="Q168" s="385" t="str">
        <f t="shared" si="51"/>
        <v/>
      </c>
      <c r="R168" s="386" t="str">
        <f t="shared" si="54"/>
        <v/>
      </c>
      <c r="S168" s="391" t="str">
        <f t="shared" si="55"/>
        <v/>
      </c>
      <c r="T168" s="443" t="str">
        <f t="shared" si="52"/>
        <v/>
      </c>
      <c r="U168" s="461" t="str">
        <f t="shared" si="53"/>
        <v/>
      </c>
    </row>
    <row r="169" spans="2:21" s="360" customFormat="1" ht="18" customHeight="1" thickBot="1" x14ac:dyDescent="0.2">
      <c r="B169" s="454">
        <v>8</v>
      </c>
      <c r="C169" s="448"/>
      <c r="D169" s="680"/>
      <c r="E169" s="680"/>
      <c r="F169" s="448"/>
      <c r="G169" s="464"/>
      <c r="H169" s="679"/>
      <c r="I169" s="679"/>
      <c r="J169" s="465"/>
      <c r="K169" s="466"/>
      <c r="L169" s="467"/>
      <c r="M169" s="460">
        <f t="shared" si="49"/>
        <v>0</v>
      </c>
      <c r="N169" s="441"/>
      <c r="O169" s="383" t="str">
        <f t="shared" si="50"/>
        <v/>
      </c>
      <c r="P169" s="442"/>
      <c r="Q169" s="385" t="str">
        <f t="shared" si="51"/>
        <v/>
      </c>
      <c r="R169" s="386" t="str">
        <f t="shared" si="54"/>
        <v/>
      </c>
      <c r="S169" s="391" t="str">
        <f t="shared" si="55"/>
        <v/>
      </c>
      <c r="T169" s="443" t="str">
        <f t="shared" si="52"/>
        <v/>
      </c>
      <c r="U169" s="461" t="str">
        <f t="shared" si="53"/>
        <v/>
      </c>
    </row>
    <row r="170" spans="2:21" s="360" customFormat="1" ht="18" customHeight="1" thickBot="1" x14ac:dyDescent="0.2">
      <c r="B170" s="454">
        <v>9</v>
      </c>
      <c r="C170" s="448"/>
      <c r="D170" s="680"/>
      <c r="E170" s="680"/>
      <c r="F170" s="448"/>
      <c r="G170" s="464"/>
      <c r="H170" s="679"/>
      <c r="I170" s="679"/>
      <c r="J170" s="465"/>
      <c r="K170" s="466"/>
      <c r="L170" s="467"/>
      <c r="M170" s="460">
        <f t="shared" si="49"/>
        <v>0</v>
      </c>
      <c r="N170" s="441"/>
      <c r="O170" s="383" t="str">
        <f t="shared" si="50"/>
        <v/>
      </c>
      <c r="P170" s="442"/>
      <c r="Q170" s="385" t="str">
        <f t="shared" si="51"/>
        <v/>
      </c>
      <c r="R170" s="386" t="str">
        <f t="shared" si="54"/>
        <v/>
      </c>
      <c r="S170" s="391" t="str">
        <f t="shared" si="55"/>
        <v/>
      </c>
      <c r="T170" s="443" t="str">
        <f t="shared" si="52"/>
        <v/>
      </c>
      <c r="U170" s="461" t="str">
        <f t="shared" si="53"/>
        <v/>
      </c>
    </row>
    <row r="171" spans="2:21" s="360" customFormat="1" ht="18" customHeight="1" thickBot="1" x14ac:dyDescent="0.2">
      <c r="B171" s="454">
        <v>10</v>
      </c>
      <c r="C171" s="448"/>
      <c r="D171" s="680"/>
      <c r="E171" s="680"/>
      <c r="F171" s="448"/>
      <c r="G171" s="464"/>
      <c r="H171" s="679"/>
      <c r="I171" s="679"/>
      <c r="J171" s="468"/>
      <c r="K171" s="469"/>
      <c r="L171" s="470"/>
      <c r="M171" s="471">
        <f t="shared" si="49"/>
        <v>0</v>
      </c>
      <c r="N171" s="441"/>
      <c r="O171" s="383" t="str">
        <f t="shared" si="50"/>
        <v/>
      </c>
      <c r="P171" s="442"/>
      <c r="Q171" s="385" t="str">
        <f t="shared" si="51"/>
        <v/>
      </c>
      <c r="R171" s="386" t="str">
        <f t="shared" si="54"/>
        <v/>
      </c>
      <c r="S171" s="391" t="str">
        <f t="shared" si="55"/>
        <v/>
      </c>
      <c r="T171" s="443" t="str">
        <f t="shared" si="52"/>
        <v/>
      </c>
      <c r="U171" s="461" t="str">
        <f t="shared" si="53"/>
        <v/>
      </c>
    </row>
    <row r="172" spans="2:21" s="140" customFormat="1" ht="7.9" customHeight="1" thickBot="1" x14ac:dyDescent="0.2">
      <c r="B172" s="372"/>
      <c r="C172" s="373"/>
      <c r="D172" s="373"/>
      <c r="E172" s="373"/>
      <c r="F172" s="373"/>
      <c r="G172" s="672"/>
      <c r="H172" s="686"/>
      <c r="I172" s="687"/>
      <c r="J172" s="378"/>
      <c r="K172" s="381"/>
      <c r="L172" s="381"/>
      <c r="M172" s="381"/>
      <c r="N172" s="689"/>
      <c r="O172" s="473"/>
      <c r="P172" s="373"/>
      <c r="Q172" s="487"/>
      <c r="R172" s="661"/>
      <c r="S172" s="407"/>
      <c r="T172" s="682">
        <f>SUM(T162:T171)</f>
        <v>0</v>
      </c>
      <c r="U172" s="656">
        <f>SUM(U162:U171)</f>
        <v>0</v>
      </c>
    </row>
    <row r="173" spans="2:21" s="140" customFormat="1" ht="12" x14ac:dyDescent="0.15">
      <c r="B173" s="408"/>
      <c r="C173" s="409"/>
      <c r="D173" s="410" t="s">
        <v>69</v>
      </c>
      <c r="E173" s="410"/>
      <c r="F173" s="410"/>
      <c r="G173" s="672"/>
      <c r="H173" s="686"/>
      <c r="I173" s="673"/>
      <c r="J173" s="411"/>
      <c r="K173" s="411"/>
      <c r="L173" s="411"/>
      <c r="M173" s="411"/>
      <c r="N173" s="689"/>
      <c r="O173" s="475"/>
      <c r="P173" s="452"/>
      <c r="Q173" s="488"/>
      <c r="R173" s="661"/>
      <c r="S173" s="400"/>
      <c r="T173" s="682"/>
      <c r="U173" s="656"/>
    </row>
    <row r="174" spans="2:21" s="140" customFormat="1" ht="10.15" customHeight="1" x14ac:dyDescent="0.15">
      <c r="B174" s="142"/>
      <c r="C174" s="142"/>
      <c r="D174" s="373"/>
      <c r="E174" s="373"/>
      <c r="F174" s="373"/>
      <c r="G174" s="143"/>
      <c r="H174" s="143"/>
      <c r="I174" s="143"/>
      <c r="J174" s="489"/>
      <c r="K174" s="143"/>
      <c r="L174" s="143"/>
      <c r="M174" s="143"/>
      <c r="N174" s="490"/>
      <c r="O174" s="490"/>
      <c r="P174" s="373"/>
      <c r="Q174" s="373"/>
      <c r="R174" s="491"/>
      <c r="S174" s="491"/>
      <c r="T174" s="373"/>
      <c r="U174" s="373"/>
    </row>
    <row r="175" spans="2:21" s="360" customFormat="1" ht="15.6" customHeight="1" thickBot="1" x14ac:dyDescent="0.2">
      <c r="B175" s="623" t="s">
        <v>46</v>
      </c>
      <c r="C175" s="684" t="s">
        <v>35</v>
      </c>
      <c r="D175" s="684"/>
      <c r="E175" s="684"/>
      <c r="F175" s="684"/>
      <c r="G175" s="669" t="s">
        <v>20</v>
      </c>
      <c r="H175" s="670" t="s">
        <v>21</v>
      </c>
      <c r="I175" s="670"/>
      <c r="J175" s="671" t="s">
        <v>22</v>
      </c>
      <c r="K175" s="671" t="s">
        <v>22</v>
      </c>
      <c r="L175" s="671" t="s">
        <v>22</v>
      </c>
      <c r="M175" s="676" t="s">
        <v>2</v>
      </c>
      <c r="N175" s="677" t="s">
        <v>5</v>
      </c>
      <c r="O175" s="677"/>
      <c r="P175" s="649" t="s">
        <v>6</v>
      </c>
      <c r="Q175" s="649"/>
      <c r="R175" s="662" t="s">
        <v>3</v>
      </c>
      <c r="S175" s="662"/>
      <c r="T175" s="647" t="s">
        <v>117</v>
      </c>
      <c r="U175" s="649" t="s">
        <v>175</v>
      </c>
    </row>
    <row r="176" spans="2:21" s="360" customFormat="1" ht="13.15" customHeight="1" thickBot="1" x14ac:dyDescent="0.2">
      <c r="B176" s="623"/>
      <c r="C176" s="684"/>
      <c r="D176" s="684"/>
      <c r="E176" s="684"/>
      <c r="F176" s="684"/>
      <c r="G176" s="669"/>
      <c r="H176" s="670" t="s">
        <v>21</v>
      </c>
      <c r="I176" s="670"/>
      <c r="J176" s="671"/>
      <c r="K176" s="671"/>
      <c r="L176" s="671"/>
      <c r="M176" s="676"/>
      <c r="N176" s="677"/>
      <c r="O176" s="677"/>
      <c r="P176" s="649"/>
      <c r="Q176" s="649"/>
      <c r="R176" s="662"/>
      <c r="S176" s="662"/>
      <c r="T176" s="648"/>
      <c r="U176" s="650"/>
    </row>
    <row r="177" spans="2:21" s="360" customFormat="1" ht="18" customHeight="1" thickBot="1" x14ac:dyDescent="0.2">
      <c r="B177" s="454">
        <v>1</v>
      </c>
      <c r="C177" s="455"/>
      <c r="D177" s="374" t="s">
        <v>178</v>
      </c>
      <c r="E177" s="374"/>
      <c r="F177" s="437"/>
      <c r="G177" s="456">
        <v>1000</v>
      </c>
      <c r="H177" s="675" t="s">
        <v>57</v>
      </c>
      <c r="I177" s="675"/>
      <c r="J177" s="457"/>
      <c r="K177" s="458"/>
      <c r="L177" s="459"/>
      <c r="M177" s="460">
        <f t="shared" ref="M177:M186" si="56">$G$9</f>
        <v>0</v>
      </c>
      <c r="N177" s="441"/>
      <c r="O177" s="383" t="str">
        <f t="shared" ref="O177:O186" si="57">IF(ISBLANK(H177),"",H177)</f>
        <v>瓶</v>
      </c>
      <c r="P177" s="442"/>
      <c r="Q177" s="385" t="str">
        <f t="shared" ref="Q177:Q186" si="58">IF(ISBLANK(H177),"",H177)</f>
        <v>瓶</v>
      </c>
      <c r="R177" s="386" t="str">
        <f>IF(ISBLANK(N177),"",N177-P177)</f>
        <v/>
      </c>
      <c r="S177" s="387" t="str">
        <f>IF(ISBLANK(N177),"",O177)</f>
        <v/>
      </c>
      <c r="T177" s="443" t="str">
        <f t="shared" ref="T177:T186" si="59">IF(ISBLANK(N177),"",(N177-P177)*G177)</f>
        <v/>
      </c>
      <c r="U177" s="461" t="str">
        <f t="shared" ref="U177:U186" si="60">IF(ISBLANK(N177),"",T177/M177)</f>
        <v/>
      </c>
    </row>
    <row r="178" spans="2:21" s="360" customFormat="1" ht="18" customHeight="1" thickBot="1" x14ac:dyDescent="0.2">
      <c r="B178" s="454">
        <v>2</v>
      </c>
      <c r="C178" s="455"/>
      <c r="D178" s="374" t="s">
        <v>177</v>
      </c>
      <c r="E178" s="374"/>
      <c r="F178" s="437"/>
      <c r="G178" s="456"/>
      <c r="H178" s="675"/>
      <c r="I178" s="675"/>
      <c r="J178" s="457"/>
      <c r="K178" s="462"/>
      <c r="L178" s="459"/>
      <c r="M178" s="460">
        <f t="shared" si="56"/>
        <v>0</v>
      </c>
      <c r="N178" s="441"/>
      <c r="O178" s="383" t="str">
        <f t="shared" si="57"/>
        <v/>
      </c>
      <c r="P178" s="442"/>
      <c r="Q178" s="385" t="str">
        <f t="shared" si="58"/>
        <v/>
      </c>
      <c r="R178" s="386" t="str">
        <f t="shared" ref="R178:R186" si="61">IF(ISBLANK(N178),"",N178-P178)</f>
        <v/>
      </c>
      <c r="S178" s="391" t="str">
        <f t="shared" ref="S178:S186" si="62">IF(ISBLANK(N178),"",O178)</f>
        <v/>
      </c>
      <c r="T178" s="443" t="str">
        <f t="shared" si="59"/>
        <v/>
      </c>
      <c r="U178" s="444" t="str">
        <f t="shared" si="60"/>
        <v/>
      </c>
    </row>
    <row r="179" spans="2:21" s="360" customFormat="1" ht="18" customHeight="1" thickBot="1" x14ac:dyDescent="0.2">
      <c r="B179" s="454">
        <v>3</v>
      </c>
      <c r="C179" s="455"/>
      <c r="D179" s="374"/>
      <c r="E179" s="374"/>
      <c r="F179" s="437"/>
      <c r="G179" s="456"/>
      <c r="H179" s="675"/>
      <c r="I179" s="675"/>
      <c r="J179" s="457"/>
      <c r="K179" s="462"/>
      <c r="L179" s="459"/>
      <c r="M179" s="460">
        <f t="shared" si="56"/>
        <v>0</v>
      </c>
      <c r="N179" s="441"/>
      <c r="O179" s="383" t="str">
        <f t="shared" si="57"/>
        <v/>
      </c>
      <c r="P179" s="442"/>
      <c r="Q179" s="385" t="str">
        <f t="shared" si="58"/>
        <v/>
      </c>
      <c r="R179" s="386" t="str">
        <f t="shared" si="61"/>
        <v/>
      </c>
      <c r="S179" s="391" t="str">
        <f t="shared" si="62"/>
        <v/>
      </c>
      <c r="T179" s="443" t="str">
        <f t="shared" si="59"/>
        <v/>
      </c>
      <c r="U179" s="444" t="str">
        <f t="shared" si="60"/>
        <v/>
      </c>
    </row>
    <row r="180" spans="2:21" s="360" customFormat="1" ht="18" customHeight="1" thickBot="1" x14ac:dyDescent="0.2">
      <c r="B180" s="454">
        <v>4</v>
      </c>
      <c r="C180" s="455"/>
      <c r="D180" s="374"/>
      <c r="E180" s="374"/>
      <c r="F180" s="437"/>
      <c r="G180" s="456"/>
      <c r="H180" s="675"/>
      <c r="I180" s="675"/>
      <c r="J180" s="457"/>
      <c r="K180" s="462"/>
      <c r="L180" s="459"/>
      <c r="M180" s="460">
        <f t="shared" si="56"/>
        <v>0</v>
      </c>
      <c r="N180" s="441"/>
      <c r="O180" s="383" t="str">
        <f t="shared" si="57"/>
        <v/>
      </c>
      <c r="P180" s="442"/>
      <c r="Q180" s="385" t="str">
        <f t="shared" si="58"/>
        <v/>
      </c>
      <c r="R180" s="386" t="str">
        <f t="shared" si="61"/>
        <v/>
      </c>
      <c r="S180" s="391" t="str">
        <f t="shared" si="62"/>
        <v/>
      </c>
      <c r="T180" s="443" t="str">
        <f t="shared" si="59"/>
        <v/>
      </c>
      <c r="U180" s="444" t="str">
        <f t="shared" si="60"/>
        <v/>
      </c>
    </row>
    <row r="181" spans="2:21" s="360" customFormat="1" ht="18" customHeight="1" thickBot="1" x14ac:dyDescent="0.2">
      <c r="B181" s="454">
        <v>5</v>
      </c>
      <c r="C181" s="455"/>
      <c r="D181" s="374"/>
      <c r="E181" s="374"/>
      <c r="F181" s="437"/>
      <c r="G181" s="456"/>
      <c r="H181" s="675"/>
      <c r="I181" s="675"/>
      <c r="J181" s="457"/>
      <c r="K181" s="462"/>
      <c r="L181" s="459"/>
      <c r="M181" s="460">
        <f t="shared" si="56"/>
        <v>0</v>
      </c>
      <c r="N181" s="441"/>
      <c r="O181" s="383" t="str">
        <f t="shared" si="57"/>
        <v/>
      </c>
      <c r="P181" s="442"/>
      <c r="Q181" s="385" t="str">
        <f t="shared" si="58"/>
        <v/>
      </c>
      <c r="R181" s="386" t="str">
        <f t="shared" si="61"/>
        <v/>
      </c>
      <c r="S181" s="391" t="str">
        <f t="shared" si="62"/>
        <v/>
      </c>
      <c r="T181" s="443" t="str">
        <f t="shared" si="59"/>
        <v/>
      </c>
      <c r="U181" s="444" t="str">
        <f t="shared" si="60"/>
        <v/>
      </c>
    </row>
    <row r="182" spans="2:21" s="360" customFormat="1" ht="18" customHeight="1" thickBot="1" x14ac:dyDescent="0.2">
      <c r="B182" s="454">
        <v>6</v>
      </c>
      <c r="C182" s="448"/>
      <c r="D182" s="685"/>
      <c r="E182" s="685"/>
      <c r="F182" s="448"/>
      <c r="G182" s="464"/>
      <c r="H182" s="679"/>
      <c r="I182" s="679"/>
      <c r="J182" s="465"/>
      <c r="K182" s="466"/>
      <c r="L182" s="467"/>
      <c r="M182" s="460">
        <f t="shared" si="56"/>
        <v>0</v>
      </c>
      <c r="N182" s="441"/>
      <c r="O182" s="383" t="str">
        <f t="shared" si="57"/>
        <v/>
      </c>
      <c r="P182" s="384"/>
      <c r="Q182" s="385" t="str">
        <f t="shared" si="58"/>
        <v/>
      </c>
      <c r="R182" s="386" t="str">
        <f t="shared" si="61"/>
        <v/>
      </c>
      <c r="S182" s="391" t="str">
        <f t="shared" si="62"/>
        <v/>
      </c>
      <c r="T182" s="443" t="str">
        <f t="shared" si="59"/>
        <v/>
      </c>
      <c r="U182" s="444" t="str">
        <f t="shared" si="60"/>
        <v/>
      </c>
    </row>
    <row r="183" spans="2:21" s="360" customFormat="1" ht="18" customHeight="1" thickBot="1" x14ac:dyDescent="0.2">
      <c r="B183" s="454">
        <v>7</v>
      </c>
      <c r="C183" s="448"/>
      <c r="D183" s="680"/>
      <c r="E183" s="680"/>
      <c r="F183" s="448"/>
      <c r="G183" s="464"/>
      <c r="H183" s="679"/>
      <c r="I183" s="679"/>
      <c r="J183" s="465"/>
      <c r="K183" s="466"/>
      <c r="L183" s="467"/>
      <c r="M183" s="460">
        <f t="shared" si="56"/>
        <v>0</v>
      </c>
      <c r="N183" s="441"/>
      <c r="O183" s="383" t="str">
        <f t="shared" si="57"/>
        <v/>
      </c>
      <c r="P183" s="384"/>
      <c r="Q183" s="385" t="str">
        <f t="shared" si="58"/>
        <v/>
      </c>
      <c r="R183" s="386" t="str">
        <f t="shared" si="61"/>
        <v/>
      </c>
      <c r="S183" s="391" t="str">
        <f t="shared" si="62"/>
        <v/>
      </c>
      <c r="T183" s="443" t="str">
        <f t="shared" si="59"/>
        <v/>
      </c>
      <c r="U183" s="444" t="str">
        <f t="shared" si="60"/>
        <v/>
      </c>
    </row>
    <row r="184" spans="2:21" s="360" customFormat="1" ht="18" customHeight="1" thickBot="1" x14ac:dyDescent="0.2">
      <c r="B184" s="454">
        <v>8</v>
      </c>
      <c r="C184" s="448"/>
      <c r="D184" s="680"/>
      <c r="E184" s="680"/>
      <c r="F184" s="448"/>
      <c r="G184" s="464"/>
      <c r="H184" s="679"/>
      <c r="I184" s="679"/>
      <c r="J184" s="465"/>
      <c r="K184" s="466"/>
      <c r="L184" s="467"/>
      <c r="M184" s="460">
        <f t="shared" si="56"/>
        <v>0</v>
      </c>
      <c r="N184" s="441"/>
      <c r="O184" s="383" t="str">
        <f t="shared" si="57"/>
        <v/>
      </c>
      <c r="P184" s="384"/>
      <c r="Q184" s="385" t="str">
        <f t="shared" si="58"/>
        <v/>
      </c>
      <c r="R184" s="386" t="str">
        <f t="shared" si="61"/>
        <v/>
      </c>
      <c r="S184" s="391" t="str">
        <f t="shared" si="62"/>
        <v/>
      </c>
      <c r="T184" s="443" t="str">
        <f t="shared" si="59"/>
        <v/>
      </c>
      <c r="U184" s="444" t="str">
        <f t="shared" si="60"/>
        <v/>
      </c>
    </row>
    <row r="185" spans="2:21" s="360" customFormat="1" ht="18" customHeight="1" thickBot="1" x14ac:dyDescent="0.2">
      <c r="B185" s="454">
        <v>9</v>
      </c>
      <c r="C185" s="448"/>
      <c r="D185" s="680"/>
      <c r="E185" s="680"/>
      <c r="F185" s="448"/>
      <c r="G185" s="464"/>
      <c r="H185" s="679"/>
      <c r="I185" s="679"/>
      <c r="J185" s="465"/>
      <c r="K185" s="466"/>
      <c r="L185" s="467"/>
      <c r="M185" s="460">
        <f t="shared" si="56"/>
        <v>0</v>
      </c>
      <c r="N185" s="441"/>
      <c r="O185" s="383" t="str">
        <f t="shared" si="57"/>
        <v/>
      </c>
      <c r="P185" s="384"/>
      <c r="Q185" s="385" t="str">
        <f t="shared" si="58"/>
        <v/>
      </c>
      <c r="R185" s="386" t="str">
        <f t="shared" si="61"/>
        <v/>
      </c>
      <c r="S185" s="391" t="str">
        <f t="shared" si="62"/>
        <v/>
      </c>
      <c r="T185" s="443" t="str">
        <f t="shared" si="59"/>
        <v/>
      </c>
      <c r="U185" s="444" t="str">
        <f t="shared" si="60"/>
        <v/>
      </c>
    </row>
    <row r="186" spans="2:21" s="360" customFormat="1" ht="18" customHeight="1" thickBot="1" x14ac:dyDescent="0.2">
      <c r="B186" s="454">
        <v>10</v>
      </c>
      <c r="C186" s="448"/>
      <c r="D186" s="700"/>
      <c r="E186" s="700"/>
      <c r="F186" s="448"/>
      <c r="G186" s="464"/>
      <c r="H186" s="679"/>
      <c r="I186" s="679"/>
      <c r="J186" s="468"/>
      <c r="K186" s="469"/>
      <c r="L186" s="470"/>
      <c r="M186" s="471">
        <f t="shared" si="56"/>
        <v>0</v>
      </c>
      <c r="N186" s="441"/>
      <c r="O186" s="383" t="str">
        <f t="shared" si="57"/>
        <v/>
      </c>
      <c r="P186" s="384"/>
      <c r="Q186" s="385" t="str">
        <f t="shared" si="58"/>
        <v/>
      </c>
      <c r="R186" s="492" t="str">
        <f t="shared" si="61"/>
        <v/>
      </c>
      <c r="S186" s="400" t="str">
        <f t="shared" si="62"/>
        <v/>
      </c>
      <c r="T186" s="493" t="str">
        <f t="shared" si="59"/>
        <v/>
      </c>
      <c r="U186" s="472" t="str">
        <f t="shared" si="60"/>
        <v/>
      </c>
    </row>
    <row r="187" spans="2:21" s="140" customFormat="1" ht="7.9" customHeight="1" thickBot="1" x14ac:dyDescent="0.2">
      <c r="B187" s="372"/>
      <c r="C187" s="373"/>
      <c r="D187" s="373"/>
      <c r="E187" s="373"/>
      <c r="F187" s="373"/>
      <c r="G187" s="672"/>
      <c r="H187" s="658"/>
      <c r="I187" s="673"/>
      <c r="J187" s="378"/>
      <c r="K187" s="381"/>
      <c r="L187" s="381"/>
      <c r="M187" s="381"/>
      <c r="N187" s="660"/>
      <c r="O187" s="449"/>
      <c r="P187" s="450"/>
      <c r="Q187" s="373"/>
      <c r="R187" s="661"/>
      <c r="S187" s="407"/>
      <c r="T187" s="705">
        <f>SUM(T177:T186)</f>
        <v>0</v>
      </c>
      <c r="U187" s="706">
        <f>SUM(U177:U186)</f>
        <v>0</v>
      </c>
    </row>
    <row r="188" spans="2:21" s="140" customFormat="1" ht="14.25" customHeight="1" x14ac:dyDescent="0.15">
      <c r="B188" s="408"/>
      <c r="C188" s="409"/>
      <c r="D188" s="410" t="s">
        <v>69</v>
      </c>
      <c r="E188" s="410"/>
      <c r="F188" s="410"/>
      <c r="G188" s="672"/>
      <c r="H188" s="658"/>
      <c r="I188" s="673"/>
      <c r="J188" s="411"/>
      <c r="K188" s="411"/>
      <c r="L188" s="411"/>
      <c r="M188" s="411"/>
      <c r="N188" s="660"/>
      <c r="O188" s="451"/>
      <c r="P188" s="434"/>
      <c r="Q188" s="452"/>
      <c r="R188" s="661"/>
      <c r="S188" s="400"/>
      <c r="T188" s="705"/>
      <c r="U188" s="706"/>
    </row>
    <row r="189" spans="2:21" s="140" customFormat="1" ht="9.75" customHeight="1" thickBot="1" x14ac:dyDescent="0.2">
      <c r="B189" s="142"/>
      <c r="C189" s="142"/>
      <c r="D189" s="373"/>
      <c r="E189" s="373"/>
      <c r="F189" s="373"/>
      <c r="G189" s="143"/>
      <c r="H189" s="143"/>
      <c r="I189" s="143"/>
      <c r="J189" s="489"/>
      <c r="K189" s="143"/>
      <c r="L189" s="143"/>
      <c r="M189" s="143"/>
      <c r="N189" s="490"/>
      <c r="O189" s="490"/>
      <c r="P189" s="373"/>
      <c r="Q189" s="373"/>
      <c r="R189" s="373"/>
      <c r="S189" s="373"/>
      <c r="T189" s="373"/>
      <c r="U189" s="373"/>
    </row>
    <row r="190" spans="2:21" s="360" customFormat="1" ht="18" customHeight="1" thickBot="1" x14ac:dyDescent="0.2">
      <c r="B190" s="691" t="s">
        <v>29</v>
      </c>
      <c r="C190" s="693" t="s">
        <v>163</v>
      </c>
      <c r="D190" s="693"/>
      <c r="E190" s="494">
        <v>3</v>
      </c>
      <c r="F190" s="495" t="s">
        <v>30</v>
      </c>
      <c r="G190" s="496" t="s">
        <v>164</v>
      </c>
      <c r="H190" s="694" t="s">
        <v>4</v>
      </c>
      <c r="I190" s="695"/>
      <c r="J190" s="497"/>
      <c r="K190" s="497"/>
      <c r="L190" s="497"/>
      <c r="M190" s="498"/>
      <c r="N190" s="696" t="s">
        <v>5</v>
      </c>
      <c r="O190" s="697"/>
      <c r="P190" s="698" t="s">
        <v>6</v>
      </c>
      <c r="Q190" s="699"/>
      <c r="R190" s="662" t="s">
        <v>3</v>
      </c>
      <c r="S190" s="662"/>
      <c r="T190" s="647" t="s">
        <v>109</v>
      </c>
      <c r="U190" s="649" t="s">
        <v>175</v>
      </c>
    </row>
    <row r="191" spans="2:21" s="360" customFormat="1" ht="20.25" customHeight="1" thickBot="1" x14ac:dyDescent="0.2">
      <c r="B191" s="692"/>
      <c r="C191" s="499"/>
      <c r="D191" s="500" t="s">
        <v>56</v>
      </c>
      <c r="E191" s="501"/>
      <c r="F191" s="485"/>
      <c r="G191" s="502" t="s">
        <v>31</v>
      </c>
      <c r="H191" s="701" t="s">
        <v>165</v>
      </c>
      <c r="I191" s="702"/>
      <c r="J191" s="497"/>
      <c r="K191" s="497"/>
      <c r="L191" s="497"/>
      <c r="M191" s="498"/>
      <c r="N191" s="503">
        <f>E190*30*G7*G8</f>
        <v>0</v>
      </c>
      <c r="O191" s="504" t="s">
        <v>30</v>
      </c>
      <c r="P191" s="703" t="s">
        <v>146</v>
      </c>
      <c r="Q191" s="704"/>
      <c r="R191" s="662"/>
      <c r="S191" s="662"/>
      <c r="T191" s="648"/>
      <c r="U191" s="650"/>
    </row>
    <row r="192" spans="2:21" s="140" customFormat="1" ht="18" customHeight="1" thickBot="1" x14ac:dyDescent="0.2">
      <c r="B192" s="454">
        <v>1</v>
      </c>
      <c r="C192" s="373"/>
      <c r="D192" s="685" t="s">
        <v>176</v>
      </c>
      <c r="E192" s="685"/>
      <c r="F192" s="373"/>
      <c r="G192" s="375">
        <v>31</v>
      </c>
      <c r="H192" s="376"/>
      <c r="I192" s="377" t="s">
        <v>10</v>
      </c>
      <c r="J192" s="378">
        <f>$E$190</f>
        <v>3</v>
      </c>
      <c r="K192" s="379">
        <f>$G$8</f>
        <v>0</v>
      </c>
      <c r="L192" s="380">
        <f>$G$7</f>
        <v>0</v>
      </c>
      <c r="M192" s="381">
        <f>$G$9</f>
        <v>0</v>
      </c>
      <c r="N192" s="382" t="str">
        <f>IF(H192&gt;0, H192*0.01*30*J192*K192*L192,"")</f>
        <v/>
      </c>
      <c r="O192" s="383" t="s">
        <v>30</v>
      </c>
      <c r="P192" s="384"/>
      <c r="Q192" s="385" t="s">
        <v>30</v>
      </c>
      <c r="R192" s="386" t="str">
        <f>IF(ISBLANK(H192),"",N192-P192)</f>
        <v/>
      </c>
      <c r="S192" s="387" t="str">
        <f>IF(ISBLANK(H192),"",O192)</f>
        <v/>
      </c>
      <c r="T192" s="421" t="str">
        <f>IF(ISBLANK(H192),"",(N192-P192)*G192)</f>
        <v/>
      </c>
      <c r="U192" s="422" t="str">
        <f>IF(ISBLANK(H192),"",T192/M192)</f>
        <v/>
      </c>
    </row>
    <row r="193" spans="2:21" s="140" customFormat="1" ht="18" customHeight="1" thickBot="1" x14ac:dyDescent="0.2">
      <c r="B193" s="454">
        <v>2</v>
      </c>
      <c r="C193" s="373"/>
      <c r="D193" s="685" t="s">
        <v>177</v>
      </c>
      <c r="E193" s="685"/>
      <c r="F193" s="373"/>
      <c r="G193" s="375"/>
      <c r="H193" s="376"/>
      <c r="I193" s="377" t="s">
        <v>10</v>
      </c>
      <c r="J193" s="378">
        <f>$E$190</f>
        <v>3</v>
      </c>
      <c r="K193" s="390">
        <f>$G$8</f>
        <v>0</v>
      </c>
      <c r="L193" s="380">
        <f>$G$7</f>
        <v>0</v>
      </c>
      <c r="M193" s="381">
        <f>$G$9</f>
        <v>0</v>
      </c>
      <c r="N193" s="382" t="str">
        <f>IF(H193&gt;0, H193*0.01*30*J193*K193*L193,"")</f>
        <v/>
      </c>
      <c r="O193" s="383" t="s">
        <v>30</v>
      </c>
      <c r="P193" s="384"/>
      <c r="Q193" s="385" t="s">
        <v>30</v>
      </c>
      <c r="R193" s="386" t="str">
        <f>IF(ISBLANK(H193),"",N193-P193)</f>
        <v/>
      </c>
      <c r="S193" s="391" t="str">
        <f t="shared" ref="S193:S195" si="63">IF(ISBLANK(H193),"",O193)</f>
        <v/>
      </c>
      <c r="T193" s="421" t="str">
        <f>IF(ISBLANK(H193),"",(N193-P193)*G193)</f>
        <v/>
      </c>
      <c r="U193" s="424" t="str">
        <f>IF(ISBLANK(H193),"",T193/M193)</f>
        <v/>
      </c>
    </row>
    <row r="194" spans="2:21" s="140" customFormat="1" ht="18" customHeight="1" thickBot="1" x14ac:dyDescent="0.2">
      <c r="B194" s="454">
        <v>3</v>
      </c>
      <c r="C194" s="373"/>
      <c r="D194" s="685"/>
      <c r="E194" s="685"/>
      <c r="F194" s="373"/>
      <c r="G194" s="375"/>
      <c r="H194" s="376"/>
      <c r="I194" s="377" t="s">
        <v>10</v>
      </c>
      <c r="J194" s="378">
        <f>$E$190</f>
        <v>3</v>
      </c>
      <c r="K194" s="390">
        <f>$G$8</f>
        <v>0</v>
      </c>
      <c r="L194" s="380">
        <f>$G$7</f>
        <v>0</v>
      </c>
      <c r="M194" s="381">
        <f>$G$9</f>
        <v>0</v>
      </c>
      <c r="N194" s="382" t="str">
        <f>IF(H194&gt;0, H194*0.01*30*J194*K194*L194,"")</f>
        <v/>
      </c>
      <c r="O194" s="383" t="s">
        <v>30</v>
      </c>
      <c r="P194" s="384"/>
      <c r="Q194" s="385" t="s">
        <v>30</v>
      </c>
      <c r="R194" s="386" t="str">
        <f>IF(ISBLANK(H194),"",N194-P194)</f>
        <v/>
      </c>
      <c r="S194" s="391" t="str">
        <f t="shared" si="63"/>
        <v/>
      </c>
      <c r="T194" s="421" t="str">
        <f>IF(ISBLANK(H194),"",(N194-P194)*G194)</f>
        <v/>
      </c>
      <c r="U194" s="424" t="str">
        <f>IF(ISBLANK(H194),"",T194/M194)</f>
        <v/>
      </c>
    </row>
    <row r="195" spans="2:21" s="140" customFormat="1" ht="18" customHeight="1" thickBot="1" x14ac:dyDescent="0.2">
      <c r="B195" s="454">
        <v>4</v>
      </c>
      <c r="C195" s="373"/>
      <c r="D195" s="685"/>
      <c r="E195" s="685"/>
      <c r="F195" s="373"/>
      <c r="G195" s="375"/>
      <c r="H195" s="376"/>
      <c r="I195" s="377" t="s">
        <v>10</v>
      </c>
      <c r="J195" s="426">
        <f>$E$190</f>
        <v>3</v>
      </c>
      <c r="K195" s="397">
        <f>$G$8</f>
        <v>0</v>
      </c>
      <c r="L195" s="398">
        <f>$G$7</f>
        <v>0</v>
      </c>
      <c r="M195" s="399">
        <f>$G$9</f>
        <v>0</v>
      </c>
      <c r="N195" s="382" t="str">
        <f>IF(H195&gt;0, H195*0.01*30*J195*K195*L195,"")</f>
        <v/>
      </c>
      <c r="O195" s="383" t="s">
        <v>30</v>
      </c>
      <c r="P195" s="384"/>
      <c r="Q195" s="385" t="s">
        <v>30</v>
      </c>
      <c r="R195" s="386" t="str">
        <f>IF(ISBLANK(H195),"",N195-P195)</f>
        <v/>
      </c>
      <c r="S195" s="400" t="str">
        <f t="shared" si="63"/>
        <v/>
      </c>
      <c r="T195" s="421" t="str">
        <f>IF(ISBLANK(H195),"",(N195-P195)*G195)</f>
        <v/>
      </c>
      <c r="U195" s="427" t="str">
        <f>IF(ISBLANK(H195),"",T195/M195)</f>
        <v/>
      </c>
    </row>
    <row r="196" spans="2:21" s="140" customFormat="1" ht="7.9" customHeight="1" thickBot="1" x14ac:dyDescent="0.2">
      <c r="B196" s="428"/>
      <c r="C196" s="373"/>
      <c r="D196" s="373"/>
      <c r="E196" s="373"/>
      <c r="F196" s="373"/>
      <c r="G196" s="672"/>
      <c r="H196" s="658">
        <f>SUM(H192:H194)</f>
        <v>0</v>
      </c>
      <c r="I196" s="673" t="s">
        <v>10</v>
      </c>
      <c r="J196" s="378"/>
      <c r="K196" s="381"/>
      <c r="L196" s="381"/>
      <c r="M196" s="381"/>
      <c r="N196" s="660"/>
      <c r="O196" s="505"/>
      <c r="P196" s="450"/>
      <c r="Q196" s="430"/>
      <c r="R196" s="661"/>
      <c r="S196" s="407"/>
      <c r="T196" s="682">
        <f>SUM(T192:T195)</f>
        <v>0</v>
      </c>
      <c r="U196" s="656">
        <f>SUM(U192:U195)</f>
        <v>0</v>
      </c>
    </row>
    <row r="197" spans="2:21" s="140" customFormat="1" ht="12" x14ac:dyDescent="0.15">
      <c r="B197" s="431"/>
      <c r="C197" s="409"/>
      <c r="D197" s="410" t="s">
        <v>69</v>
      </c>
      <c r="E197" s="410"/>
      <c r="F197" s="410"/>
      <c r="G197" s="672"/>
      <c r="H197" s="658"/>
      <c r="I197" s="673"/>
      <c r="J197" s="411"/>
      <c r="K197" s="411"/>
      <c r="L197" s="411"/>
      <c r="M197" s="411"/>
      <c r="N197" s="660"/>
      <c r="O197" s="506" t="s">
        <v>30</v>
      </c>
      <c r="P197" s="413">
        <f>SUM(P192:P195)</f>
        <v>0</v>
      </c>
      <c r="Q197" s="414" t="s">
        <v>30</v>
      </c>
      <c r="R197" s="661"/>
      <c r="S197" s="400"/>
      <c r="T197" s="682"/>
      <c r="U197" s="656"/>
    </row>
    <row r="198" spans="2:21" s="140" customFormat="1" ht="13.5" customHeight="1" thickBot="1" x14ac:dyDescent="0.2">
      <c r="B198" s="141"/>
      <c r="C198" s="141"/>
      <c r="G198" s="416"/>
      <c r="H198" s="416"/>
      <c r="I198" s="416"/>
      <c r="J198" s="477"/>
      <c r="K198" s="416"/>
      <c r="L198" s="416"/>
      <c r="M198" s="416"/>
      <c r="N198" s="417"/>
      <c r="O198" s="417"/>
      <c r="R198" s="418"/>
      <c r="S198" s="418"/>
    </row>
    <row r="199" spans="2:21" s="140" customFormat="1" ht="18" customHeight="1" thickBot="1" x14ac:dyDescent="0.2">
      <c r="B199" s="142"/>
      <c r="C199" s="707" t="str">
        <f>F30</f>
        <v>合計予算：</v>
      </c>
      <c r="D199" s="707"/>
      <c r="E199" s="707"/>
      <c r="F199" s="707"/>
      <c r="G199" s="708" t="str">
        <f>G30</f>
        <v/>
      </c>
      <c r="H199" s="708"/>
      <c r="I199" s="143"/>
      <c r="J199" s="489"/>
      <c r="K199" s="143"/>
      <c r="L199" s="143"/>
      <c r="M199" s="143"/>
      <c r="N199" s="490"/>
      <c r="O199" s="490"/>
      <c r="P199" s="373"/>
      <c r="Q199" s="373"/>
      <c r="R199" s="373"/>
      <c r="S199" s="373"/>
      <c r="T199" s="373"/>
      <c r="U199" s="373"/>
    </row>
    <row r="200" spans="2:21" s="417" customFormat="1" ht="18" customHeight="1" thickBot="1" x14ac:dyDescent="0.2">
      <c r="B200" s="142"/>
      <c r="C200" s="707" t="str">
        <f>F31</f>
        <v>毎月の予算：</v>
      </c>
      <c r="D200" s="707"/>
      <c r="E200" s="707"/>
      <c r="F200" s="707"/>
      <c r="G200" s="709" t="str">
        <f>G31</f>
        <v/>
      </c>
      <c r="H200" s="709"/>
      <c r="I200" s="143"/>
      <c r="J200" s="489"/>
      <c r="K200" s="143"/>
      <c r="L200" s="143"/>
      <c r="M200" s="143"/>
      <c r="N200" s="490"/>
      <c r="O200" s="490"/>
      <c r="P200" s="373"/>
      <c r="Q200" s="373"/>
      <c r="R200" s="373"/>
      <c r="S200" s="373"/>
      <c r="T200" s="373"/>
      <c r="U200" s="373"/>
    </row>
    <row r="201" spans="2:21" s="417" customFormat="1" ht="12" x14ac:dyDescent="0.15">
      <c r="B201" s="142"/>
      <c r="C201" s="142"/>
      <c r="D201" s="373"/>
      <c r="E201" s="373"/>
      <c r="F201" s="373"/>
      <c r="G201" s="143"/>
      <c r="H201" s="143"/>
      <c r="I201" s="143"/>
      <c r="J201" s="489"/>
      <c r="K201" s="143"/>
      <c r="L201" s="143"/>
      <c r="M201" s="143"/>
      <c r="N201" s="490"/>
      <c r="O201" s="490"/>
      <c r="P201" s="373"/>
      <c r="Q201" s="373"/>
      <c r="R201" s="373"/>
      <c r="S201" s="373"/>
      <c r="T201" s="373"/>
      <c r="U201" s="373"/>
    </row>
  </sheetData>
  <mergeCells count="294">
    <mergeCell ref="T196:T197"/>
    <mergeCell ref="U196:U197"/>
    <mergeCell ref="C199:F199"/>
    <mergeCell ref="G199:H199"/>
    <mergeCell ref="C200:F200"/>
    <mergeCell ref="G200:H200"/>
    <mergeCell ref="D195:E195"/>
    <mergeCell ref="G196:G197"/>
    <mergeCell ref="H196:H197"/>
    <mergeCell ref="I196:I197"/>
    <mergeCell ref="N196:N197"/>
    <mergeCell ref="R196:R197"/>
    <mergeCell ref="U190:U191"/>
    <mergeCell ref="H191:I191"/>
    <mergeCell ref="P191:Q191"/>
    <mergeCell ref="D192:E192"/>
    <mergeCell ref="D193:E193"/>
    <mergeCell ref="D194:E194"/>
    <mergeCell ref="R187:R188"/>
    <mergeCell ref="T187:T188"/>
    <mergeCell ref="U187:U188"/>
    <mergeCell ref="B190:B191"/>
    <mergeCell ref="C190:D190"/>
    <mergeCell ref="H190:I190"/>
    <mergeCell ref="N190:O190"/>
    <mergeCell ref="P190:Q190"/>
    <mergeCell ref="R190:S191"/>
    <mergeCell ref="T190:T191"/>
    <mergeCell ref="D186:E186"/>
    <mergeCell ref="H186:I186"/>
    <mergeCell ref="G187:G188"/>
    <mergeCell ref="H187:H188"/>
    <mergeCell ref="I187:I188"/>
    <mergeCell ref="N187:N188"/>
    <mergeCell ref="D183:E183"/>
    <mergeCell ref="H183:I183"/>
    <mergeCell ref="D184:E184"/>
    <mergeCell ref="H184:I184"/>
    <mergeCell ref="D185:E185"/>
    <mergeCell ref="H185:I185"/>
    <mergeCell ref="H177:I177"/>
    <mergeCell ref="H178:I178"/>
    <mergeCell ref="H179:I179"/>
    <mergeCell ref="H180:I180"/>
    <mergeCell ref="H181:I181"/>
    <mergeCell ref="D182:E182"/>
    <mergeCell ref="H182:I182"/>
    <mergeCell ref="M175:M176"/>
    <mergeCell ref="N175:O176"/>
    <mergeCell ref="P175:Q176"/>
    <mergeCell ref="R175:S176"/>
    <mergeCell ref="T175:T176"/>
    <mergeCell ref="U175:U176"/>
    <mergeCell ref="R172:R173"/>
    <mergeCell ref="T172:T173"/>
    <mergeCell ref="U172:U173"/>
    <mergeCell ref="N172:N173"/>
    <mergeCell ref="B175:B176"/>
    <mergeCell ref="C175:F176"/>
    <mergeCell ref="G175:G176"/>
    <mergeCell ref="H175:I176"/>
    <mergeCell ref="J175:J176"/>
    <mergeCell ref="K175:K176"/>
    <mergeCell ref="L175:L176"/>
    <mergeCell ref="D171:E171"/>
    <mergeCell ref="H171:I171"/>
    <mergeCell ref="G172:G173"/>
    <mergeCell ref="H172:H173"/>
    <mergeCell ref="I172:I173"/>
    <mergeCell ref="H167:I167"/>
    <mergeCell ref="D168:E168"/>
    <mergeCell ref="H168:I168"/>
    <mergeCell ref="D169:E169"/>
    <mergeCell ref="H169:I169"/>
    <mergeCell ref="D170:E170"/>
    <mergeCell ref="H170:I170"/>
    <mergeCell ref="U160:U161"/>
    <mergeCell ref="H162:I162"/>
    <mergeCell ref="H163:I163"/>
    <mergeCell ref="H164:I164"/>
    <mergeCell ref="H165:I165"/>
    <mergeCell ref="D166:E166"/>
    <mergeCell ref="H166:I166"/>
    <mergeCell ref="L160:L161"/>
    <mergeCell ref="M160:M161"/>
    <mergeCell ref="N160:O161"/>
    <mergeCell ref="P160:Q161"/>
    <mergeCell ref="R160:S161"/>
    <mergeCell ref="T160:T161"/>
    <mergeCell ref="N157:N158"/>
    <mergeCell ref="R157:R158"/>
    <mergeCell ref="T157:T158"/>
    <mergeCell ref="U157:U158"/>
    <mergeCell ref="B160:B161"/>
    <mergeCell ref="C160:F161"/>
    <mergeCell ref="G160:G161"/>
    <mergeCell ref="H160:I161"/>
    <mergeCell ref="J160:J161"/>
    <mergeCell ref="K160:K161"/>
    <mergeCell ref="D155:E155"/>
    <mergeCell ref="H155:I155"/>
    <mergeCell ref="D156:E156"/>
    <mergeCell ref="H156:I156"/>
    <mergeCell ref="G157:G158"/>
    <mergeCell ref="H157:H158"/>
    <mergeCell ref="I157:I158"/>
    <mergeCell ref="H149:I149"/>
    <mergeCell ref="H150:I150"/>
    <mergeCell ref="H151:I151"/>
    <mergeCell ref="H152:I152"/>
    <mergeCell ref="H153:I153"/>
    <mergeCell ref="D154:E154"/>
    <mergeCell ref="H154:I154"/>
    <mergeCell ref="H143:I143"/>
    <mergeCell ref="H144:I144"/>
    <mergeCell ref="H145:I145"/>
    <mergeCell ref="H146:I146"/>
    <mergeCell ref="H147:I147"/>
    <mergeCell ref="H148:I148"/>
    <mergeCell ref="H137:I137"/>
    <mergeCell ref="H138:I138"/>
    <mergeCell ref="H139:I139"/>
    <mergeCell ref="H140:I140"/>
    <mergeCell ref="H141:I141"/>
    <mergeCell ref="H142:I142"/>
    <mergeCell ref="M135:M136"/>
    <mergeCell ref="N135:O136"/>
    <mergeCell ref="P135:Q136"/>
    <mergeCell ref="R135:S136"/>
    <mergeCell ref="T135:T136"/>
    <mergeCell ref="U135:U136"/>
    <mergeCell ref="R132:S132"/>
    <mergeCell ref="T132:T133"/>
    <mergeCell ref="U132:U133"/>
    <mergeCell ref="R133:S133"/>
    <mergeCell ref="N132:N133"/>
    <mergeCell ref="B135:B136"/>
    <mergeCell ref="G135:G136"/>
    <mergeCell ref="H135:I136"/>
    <mergeCell ref="J135:J136"/>
    <mergeCell ref="K135:K136"/>
    <mergeCell ref="L135:L136"/>
    <mergeCell ref="D131:E131"/>
    <mergeCell ref="H131:I131"/>
    <mergeCell ref="G132:G133"/>
    <mergeCell ref="H132:H133"/>
    <mergeCell ref="I132:I133"/>
    <mergeCell ref="H126:I126"/>
    <mergeCell ref="H127:I127"/>
    <mergeCell ref="H128:I128"/>
    <mergeCell ref="H129:I129"/>
    <mergeCell ref="D130:E130"/>
    <mergeCell ref="H130:I130"/>
    <mergeCell ref="D122:E122"/>
    <mergeCell ref="H122:I122"/>
    <mergeCell ref="D123:E123"/>
    <mergeCell ref="H123:I123"/>
    <mergeCell ref="H124:I124"/>
    <mergeCell ref="H125:I125"/>
    <mergeCell ref="M120:M121"/>
    <mergeCell ref="N120:O121"/>
    <mergeCell ref="P120:Q121"/>
    <mergeCell ref="R120:S121"/>
    <mergeCell ref="T120:T121"/>
    <mergeCell ref="U120:U121"/>
    <mergeCell ref="R117:R118"/>
    <mergeCell ref="T117:T118"/>
    <mergeCell ref="U117:U118"/>
    <mergeCell ref="N117:N118"/>
    <mergeCell ref="B120:B121"/>
    <mergeCell ref="C120:F121"/>
    <mergeCell ref="G120:G121"/>
    <mergeCell ref="H120:I121"/>
    <mergeCell ref="J120:J121"/>
    <mergeCell ref="K120:K121"/>
    <mergeCell ref="L120:L121"/>
    <mergeCell ref="D116:E116"/>
    <mergeCell ref="H116:I116"/>
    <mergeCell ref="G117:G118"/>
    <mergeCell ref="H117:H118"/>
    <mergeCell ref="I117:I118"/>
    <mergeCell ref="H112:I112"/>
    <mergeCell ref="H113:I113"/>
    <mergeCell ref="D114:E114"/>
    <mergeCell ref="H114:I114"/>
    <mergeCell ref="D115:E115"/>
    <mergeCell ref="H115:I115"/>
    <mergeCell ref="U105:U106"/>
    <mergeCell ref="H107:I107"/>
    <mergeCell ref="H108:I108"/>
    <mergeCell ref="H109:I109"/>
    <mergeCell ref="H110:I110"/>
    <mergeCell ref="D111:E111"/>
    <mergeCell ref="H111:I111"/>
    <mergeCell ref="L105:L106"/>
    <mergeCell ref="M105:M106"/>
    <mergeCell ref="N105:O106"/>
    <mergeCell ref="P105:Q106"/>
    <mergeCell ref="R105:S106"/>
    <mergeCell ref="T105:T106"/>
    <mergeCell ref="R102:S102"/>
    <mergeCell ref="T102:T103"/>
    <mergeCell ref="U102:U103"/>
    <mergeCell ref="R103:S103"/>
    <mergeCell ref="B105:B106"/>
    <mergeCell ref="C105:F106"/>
    <mergeCell ref="G105:G106"/>
    <mergeCell ref="H105:I106"/>
    <mergeCell ref="J105:J106"/>
    <mergeCell ref="K105:K106"/>
    <mergeCell ref="D101:E101"/>
    <mergeCell ref="H101:I101"/>
    <mergeCell ref="G102:G103"/>
    <mergeCell ref="H102:H103"/>
    <mergeCell ref="I102:I103"/>
    <mergeCell ref="N102:N103"/>
    <mergeCell ref="H96:I96"/>
    <mergeCell ref="H97:I97"/>
    <mergeCell ref="H98:I98"/>
    <mergeCell ref="H99:I99"/>
    <mergeCell ref="D100:E100"/>
    <mergeCell ref="H100:I100"/>
    <mergeCell ref="H90:I90"/>
    <mergeCell ref="H91:I91"/>
    <mergeCell ref="H92:I92"/>
    <mergeCell ref="H93:I93"/>
    <mergeCell ref="H94:I94"/>
    <mergeCell ref="H95:I95"/>
    <mergeCell ref="H84:I84"/>
    <mergeCell ref="H85:I85"/>
    <mergeCell ref="H86:I86"/>
    <mergeCell ref="H87:I87"/>
    <mergeCell ref="H88:I88"/>
    <mergeCell ref="H89:I89"/>
    <mergeCell ref="D80:E80"/>
    <mergeCell ref="H80:I80"/>
    <mergeCell ref="D81:E81"/>
    <mergeCell ref="H81:I81"/>
    <mergeCell ref="H82:I82"/>
    <mergeCell ref="H83:I83"/>
    <mergeCell ref="M78:M79"/>
    <mergeCell ref="N78:O79"/>
    <mergeCell ref="P78:Q79"/>
    <mergeCell ref="R78:S79"/>
    <mergeCell ref="T78:T79"/>
    <mergeCell ref="U78:U79"/>
    <mergeCell ref="R75:R76"/>
    <mergeCell ref="T75:T76"/>
    <mergeCell ref="U75:U76"/>
    <mergeCell ref="B78:B79"/>
    <mergeCell ref="C78:F79"/>
    <mergeCell ref="G78:G79"/>
    <mergeCell ref="H78:I79"/>
    <mergeCell ref="J78:J79"/>
    <mergeCell ref="K78:K79"/>
    <mergeCell ref="L78:L79"/>
    <mergeCell ref="G75:G76"/>
    <mergeCell ref="H75:H76"/>
    <mergeCell ref="I75:I76"/>
    <mergeCell ref="N75:N76"/>
    <mergeCell ref="T50:T51"/>
    <mergeCell ref="U50:U51"/>
    <mergeCell ref="B53:B54"/>
    <mergeCell ref="C53:D53"/>
    <mergeCell ref="H53:I53"/>
    <mergeCell ref="N53:O53"/>
    <mergeCell ref="P53:Q53"/>
    <mergeCell ref="R53:S54"/>
    <mergeCell ref="T53:T54"/>
    <mergeCell ref="U53:U54"/>
    <mergeCell ref="G50:G51"/>
    <mergeCell ref="H50:H51"/>
    <mergeCell ref="I50:I51"/>
    <mergeCell ref="N50:N51"/>
    <mergeCell ref="R50:R51"/>
    <mergeCell ref="H54:I54"/>
    <mergeCell ref="P54:Q54"/>
    <mergeCell ref="G31:H31"/>
    <mergeCell ref="B34:B35"/>
    <mergeCell ref="C34:D34"/>
    <mergeCell ref="H34:I34"/>
    <mergeCell ref="N34:O34"/>
    <mergeCell ref="P34:Q34"/>
    <mergeCell ref="B5:U5"/>
    <mergeCell ref="B23:T23"/>
    <mergeCell ref="B24:U24"/>
    <mergeCell ref="B25:U25"/>
    <mergeCell ref="B26:U26"/>
    <mergeCell ref="G30:H30"/>
    <mergeCell ref="R34:S35"/>
    <mergeCell ref="T34:T35"/>
    <mergeCell ref="U34:U35"/>
    <mergeCell ref="H35:I35"/>
    <mergeCell ref="P35:Q35"/>
  </mergeCells>
  <phoneticPr fontId="6"/>
  <conditionalFormatting sqref="R50:S50">
    <cfRule type="dataBar" priority="6">
      <dataBar>
        <cfvo type="min"/>
        <cfvo type="max"/>
        <color rgb="FF63C384"/>
      </dataBar>
      <extLst>
        <ext xmlns:x14="http://schemas.microsoft.com/office/spreadsheetml/2009/9/main" uri="{B025F937-C7B1-47D3-B67F-A62EFF666E3E}">
          <x14:id>{D8596F06-4CDA-4EDA-B5FF-316DB80567F1}</x14:id>
        </ext>
      </extLst>
    </cfRule>
  </conditionalFormatting>
  <conditionalFormatting sqref="R119:S119">
    <cfRule type="dataBar" priority="7">
      <dataBar>
        <cfvo type="min"/>
        <cfvo type="max"/>
        <color rgb="FF63C384"/>
      </dataBar>
      <extLst>
        <ext xmlns:x14="http://schemas.microsoft.com/office/spreadsheetml/2009/9/main" uri="{B025F937-C7B1-47D3-B67F-A62EFF666E3E}">
          <x14:id>{4E147000-B1CD-4AD6-8108-4F30EC80307F}</x14:id>
        </ext>
      </extLst>
    </cfRule>
  </conditionalFormatting>
  <conditionalFormatting sqref="R198:S198 R134:S134 R159:S159 R52:S52 R174:S174">
    <cfRule type="colorScale" priority="8">
      <colorScale>
        <cfvo type="min"/>
        <cfvo type="percentile" val="50"/>
        <cfvo type="max"/>
        <color rgb="FFF8696B"/>
        <color rgb="FFFFEB84"/>
        <color rgb="FF63BE7B"/>
      </colorScale>
    </cfRule>
  </conditionalFormatting>
  <conditionalFormatting sqref="R132">
    <cfRule type="dataBar" priority="9">
      <dataBar>
        <cfvo type="min"/>
        <cfvo type="max"/>
        <color rgb="FF63C384"/>
      </dataBar>
      <extLst>
        <ext xmlns:x14="http://schemas.microsoft.com/office/spreadsheetml/2009/9/main" uri="{B025F937-C7B1-47D3-B67F-A62EFF666E3E}">
          <x14:id>{1C70AFD9-9880-4949-9FAA-12477A29D3A5}</x14:id>
        </ext>
      </extLst>
    </cfRule>
  </conditionalFormatting>
  <conditionalFormatting sqref="R196:S196 R197">
    <cfRule type="dataBar" priority="10">
      <dataBar>
        <cfvo type="min"/>
        <cfvo type="max"/>
        <color rgb="FF63C384"/>
      </dataBar>
      <extLst>
        <ext xmlns:x14="http://schemas.microsoft.com/office/spreadsheetml/2009/9/main" uri="{B025F937-C7B1-47D3-B67F-A62EFF666E3E}">
          <x14:id>{20DA8C40-259B-4CD5-845E-8A5B6892E5E6}</x14:id>
        </ext>
      </extLst>
    </cfRule>
  </conditionalFormatting>
  <conditionalFormatting sqref="R75:S75">
    <cfRule type="dataBar" priority="11">
      <dataBar>
        <cfvo type="min"/>
        <cfvo type="max"/>
        <color rgb="FF63C384"/>
      </dataBar>
      <extLst>
        <ext xmlns:x14="http://schemas.microsoft.com/office/spreadsheetml/2009/9/main" uri="{B025F937-C7B1-47D3-B67F-A62EFF666E3E}">
          <x14:id>{396646B6-6D60-420E-BCE2-DCB1CEE8DA32}</x14:id>
        </ext>
      </extLst>
    </cfRule>
  </conditionalFormatting>
  <conditionalFormatting sqref="R102">
    <cfRule type="dataBar" priority="5">
      <dataBar>
        <cfvo type="min"/>
        <cfvo type="max"/>
        <color rgb="FF63C384"/>
      </dataBar>
      <extLst>
        <ext xmlns:x14="http://schemas.microsoft.com/office/spreadsheetml/2009/9/main" uri="{B025F937-C7B1-47D3-B67F-A62EFF666E3E}">
          <x14:id>{6B56C4FB-152C-4C2E-A577-51A2EC595CBD}</x14:id>
        </ext>
      </extLst>
    </cfRule>
  </conditionalFormatting>
  <conditionalFormatting sqref="R117:S117">
    <cfRule type="dataBar" priority="4">
      <dataBar>
        <cfvo type="min"/>
        <cfvo type="max"/>
        <color rgb="FF63C384"/>
      </dataBar>
      <extLst>
        <ext xmlns:x14="http://schemas.microsoft.com/office/spreadsheetml/2009/9/main" uri="{B025F937-C7B1-47D3-B67F-A62EFF666E3E}">
          <x14:id>{7AA7C595-61B7-45AC-A249-003F1268060F}</x14:id>
        </ext>
      </extLst>
    </cfRule>
  </conditionalFormatting>
  <conditionalFormatting sqref="R187:S187 R188">
    <cfRule type="dataBar" priority="3">
      <dataBar>
        <cfvo type="min"/>
        <cfvo type="max"/>
        <color rgb="FF63C384"/>
      </dataBar>
      <extLst>
        <ext xmlns:x14="http://schemas.microsoft.com/office/spreadsheetml/2009/9/main" uri="{B025F937-C7B1-47D3-B67F-A62EFF666E3E}">
          <x14:id>{C2B27982-6717-497D-AE04-FADDC44A5EC3}</x14:id>
        </ext>
      </extLst>
    </cfRule>
  </conditionalFormatting>
  <conditionalFormatting sqref="R172:S172 R173">
    <cfRule type="dataBar" priority="2">
      <dataBar>
        <cfvo type="min"/>
        <cfvo type="max"/>
        <color rgb="FF63C384"/>
      </dataBar>
      <extLst>
        <ext xmlns:x14="http://schemas.microsoft.com/office/spreadsheetml/2009/9/main" uri="{B025F937-C7B1-47D3-B67F-A62EFF666E3E}">
          <x14:id>{39876BC1-8FDD-4A17-B186-77DB8E0437E5}</x14:id>
        </ext>
      </extLst>
    </cfRule>
  </conditionalFormatting>
  <conditionalFormatting sqref="R157:S157 R158">
    <cfRule type="dataBar" priority="1">
      <dataBar>
        <cfvo type="min"/>
        <cfvo type="max"/>
        <color rgb="FF63C384"/>
      </dataBar>
      <extLst>
        <ext xmlns:x14="http://schemas.microsoft.com/office/spreadsheetml/2009/9/main" uri="{B025F937-C7B1-47D3-B67F-A62EFF666E3E}">
          <x14:id>{26BDB7D6-403B-4A47-89A5-D1F3CE11C33B}</x14:id>
        </ext>
      </extLst>
    </cfRule>
  </conditionalFormatting>
  <pageMargins left="0.23622047244094491" right="0.23622047244094491" top="0.19685039370078741" bottom="0.19685039370078741" header="0.27" footer="0.31496062992125984"/>
  <pageSetup paperSize="9" firstPageNumber="0" fitToHeight="0" orientation="portrait" horizontalDpi="4294967293" verticalDpi="300" r:id="rId1"/>
  <drawing r:id="rId2"/>
  <extLst>
    <ext xmlns:x14="http://schemas.microsoft.com/office/spreadsheetml/2009/9/main" uri="{78C0D931-6437-407d-A8EE-F0AAD7539E65}">
      <x14:conditionalFormattings>
        <x14:conditionalFormatting xmlns:xm="http://schemas.microsoft.com/office/excel/2006/main">
          <x14:cfRule type="dataBar" id="{D8596F06-4CDA-4EDA-B5FF-316DB80567F1}">
            <x14:dataBar>
              <x14:cfvo type="autoMin"/>
              <x14:cfvo type="autoMax"/>
              <x14:negativeFillColor rgb="FFFF0000"/>
              <x14:axisColor rgb="FF000000"/>
            </x14:dataBar>
          </x14:cfRule>
          <xm:sqref>R50:S50</xm:sqref>
        </x14:conditionalFormatting>
        <x14:conditionalFormatting xmlns:xm="http://schemas.microsoft.com/office/excel/2006/main">
          <x14:cfRule type="dataBar" id="{4E147000-B1CD-4AD6-8108-4F30EC80307F}">
            <x14:dataBar>
              <x14:cfvo type="autoMin"/>
              <x14:cfvo type="autoMax"/>
              <x14:negativeFillColor rgb="FFFF0000"/>
              <x14:axisColor rgb="FF000000"/>
            </x14:dataBar>
          </x14:cfRule>
          <xm:sqref>R119:S119</xm:sqref>
        </x14:conditionalFormatting>
        <x14:conditionalFormatting xmlns:xm="http://schemas.microsoft.com/office/excel/2006/main">
          <x14:cfRule type="dataBar" id="{1C70AFD9-9880-4949-9FAA-12477A29D3A5}">
            <x14:dataBar>
              <x14:cfvo type="autoMin"/>
              <x14:cfvo type="autoMax"/>
              <x14:negativeFillColor rgb="FFFF0000"/>
              <x14:axisColor rgb="FF000000"/>
            </x14:dataBar>
          </x14:cfRule>
          <xm:sqref>R132</xm:sqref>
        </x14:conditionalFormatting>
        <x14:conditionalFormatting xmlns:xm="http://schemas.microsoft.com/office/excel/2006/main">
          <x14:cfRule type="dataBar" id="{20DA8C40-259B-4CD5-845E-8A5B6892E5E6}">
            <x14:dataBar>
              <x14:cfvo type="autoMin"/>
              <x14:cfvo type="autoMax"/>
              <x14:negativeFillColor rgb="FFFF0000"/>
              <x14:axisColor rgb="FF000000"/>
            </x14:dataBar>
          </x14:cfRule>
          <xm:sqref>R196:S196 R197</xm:sqref>
        </x14:conditionalFormatting>
        <x14:conditionalFormatting xmlns:xm="http://schemas.microsoft.com/office/excel/2006/main">
          <x14:cfRule type="dataBar" id="{396646B6-6D60-420E-BCE2-DCB1CEE8DA32}">
            <x14:dataBar>
              <x14:cfvo type="autoMin"/>
              <x14:cfvo type="autoMax"/>
              <x14:negativeFillColor rgb="FFFF0000"/>
              <x14:axisColor rgb="FF000000"/>
            </x14:dataBar>
          </x14:cfRule>
          <xm:sqref>R75:S75</xm:sqref>
        </x14:conditionalFormatting>
        <x14:conditionalFormatting xmlns:xm="http://schemas.microsoft.com/office/excel/2006/main">
          <x14:cfRule type="dataBar" id="{6B56C4FB-152C-4C2E-A577-51A2EC595CBD}">
            <x14:dataBar>
              <x14:cfvo type="autoMin"/>
              <x14:cfvo type="autoMax"/>
              <x14:negativeFillColor rgb="FFFF0000"/>
              <x14:axisColor rgb="FF000000"/>
            </x14:dataBar>
          </x14:cfRule>
          <xm:sqref>R102</xm:sqref>
        </x14:conditionalFormatting>
        <x14:conditionalFormatting xmlns:xm="http://schemas.microsoft.com/office/excel/2006/main">
          <x14:cfRule type="dataBar" id="{7AA7C595-61B7-45AC-A249-003F1268060F}">
            <x14:dataBar>
              <x14:cfvo type="autoMin"/>
              <x14:cfvo type="autoMax"/>
              <x14:negativeFillColor rgb="FFFF0000"/>
              <x14:axisColor rgb="FF000000"/>
            </x14:dataBar>
          </x14:cfRule>
          <xm:sqref>R117:S117</xm:sqref>
        </x14:conditionalFormatting>
        <x14:conditionalFormatting xmlns:xm="http://schemas.microsoft.com/office/excel/2006/main">
          <x14:cfRule type="dataBar" id="{C2B27982-6717-497D-AE04-FADDC44A5EC3}">
            <x14:dataBar>
              <x14:cfvo type="autoMin"/>
              <x14:cfvo type="autoMax"/>
              <x14:negativeFillColor rgb="FFFF0000"/>
              <x14:axisColor rgb="FF000000"/>
            </x14:dataBar>
          </x14:cfRule>
          <xm:sqref>R187:S187 R188</xm:sqref>
        </x14:conditionalFormatting>
        <x14:conditionalFormatting xmlns:xm="http://schemas.microsoft.com/office/excel/2006/main">
          <x14:cfRule type="dataBar" id="{39876BC1-8FDD-4A17-B186-77DB8E0437E5}">
            <x14:dataBar>
              <x14:cfvo type="autoMin"/>
              <x14:cfvo type="autoMax"/>
              <x14:negativeFillColor rgb="FFFF0000"/>
              <x14:axisColor rgb="FF000000"/>
            </x14:dataBar>
          </x14:cfRule>
          <xm:sqref>R172:S172 R173</xm:sqref>
        </x14:conditionalFormatting>
        <x14:conditionalFormatting xmlns:xm="http://schemas.microsoft.com/office/excel/2006/main">
          <x14:cfRule type="dataBar" id="{26BDB7D6-403B-4A47-89A5-D1F3CE11C33B}">
            <x14:dataBar>
              <x14:cfvo type="autoMin"/>
              <x14:cfvo type="autoMax"/>
              <x14:negativeFillColor rgb="FFFF0000"/>
              <x14:axisColor rgb="FF000000"/>
            </x14:dataBar>
          </x14:cfRule>
          <xm:sqref>R157:S157 R158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E0889-C14B-4EBA-9394-8E6B78AF327A}">
  <sheetPr>
    <tabColor rgb="FFFF0000"/>
  </sheetPr>
  <dimension ref="A1"/>
  <sheetViews>
    <sheetView workbookViewId="0"/>
  </sheetViews>
  <sheetFormatPr defaultRowHeight="13.5" x14ac:dyDescent="0.15"/>
  <sheetData/>
  <phoneticPr fontId="6"/>
  <pageMargins left="0.25" right="0.25"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Template/>
  <TotalTime>333</TotalTime>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マイ貯蔵プランナー</vt:lpstr>
      <vt:lpstr>マイ貯蔵プランナー（記入例）</vt:lpstr>
      <vt:lpstr>マイ貯蔵プランナー (白黒)</vt:lpstr>
      <vt:lpstr>備えについての情報サイト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備えの総合情報サイトSONAE</dc:creator>
  <dc:description/>
  <cp:lastModifiedBy>Kenichi</cp:lastModifiedBy>
  <cp:revision>9</cp:revision>
  <cp:lastPrinted>2022-09-02T03:16:23Z</cp:lastPrinted>
  <dcterms:created xsi:type="dcterms:W3CDTF">2014-08-26T19:09:34Z</dcterms:created>
  <dcterms:modified xsi:type="dcterms:W3CDTF">2022-10-07T05:24:36Z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